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 firstSheet="2" activeTab="9"/>
  </bookViews>
  <sheets>
    <sheet name="Buổi 2 T9" sheetId="23" r:id="rId1"/>
    <sheet name="Buổi 2 T10" sheetId="21" r:id="rId2"/>
    <sheet name="Buổi 2 T11" sheetId="22" r:id="rId3"/>
    <sheet name="Buổi 2 T12" sheetId="24" r:id="rId4"/>
    <sheet name="Buổi 2 T1" sheetId="25" r:id="rId5"/>
    <sheet name="Buổi 2 T2" sheetId="26" r:id="rId6"/>
    <sheet name="Buổi 2 T3" sheetId="27" r:id="rId7"/>
    <sheet name="Buổi 2 T4" sheetId="28" r:id="rId8"/>
    <sheet name="Buổi 2 T5" sheetId="29" r:id="rId9"/>
    <sheet name="Nam hoc 2017-2018" sheetId="30" r:id="rId10"/>
    <sheet name="Sheet4" sheetId="4" r:id="rId11"/>
    <sheet name="Sheet5" sheetId="5" r:id="rId12"/>
  </sheets>
  <definedNames>
    <definedName name="chuong_phuluc3_name" localSheetId="4">'Buổi 2 T1'!$B$7</definedName>
    <definedName name="chuong_phuluc3_name" localSheetId="1">'Buổi 2 T10'!$B$7</definedName>
    <definedName name="chuong_phuluc3_name" localSheetId="2">'Buổi 2 T11'!$B$7</definedName>
    <definedName name="chuong_phuluc3_name" localSheetId="3">'Buổi 2 T12'!$B$7</definedName>
    <definedName name="chuong_phuluc3_name" localSheetId="5">'Buổi 2 T2'!$B$7</definedName>
    <definedName name="chuong_phuluc3_name" localSheetId="6">'Buổi 2 T3'!$B$7</definedName>
    <definedName name="chuong_phuluc3_name" localSheetId="7">'Buổi 2 T4'!$B$7</definedName>
    <definedName name="chuong_phuluc3_name" localSheetId="8">'Buổi 2 T5'!$B$7</definedName>
    <definedName name="chuong_phuluc3_name" localSheetId="0">'Buổi 2 T9'!$B$7</definedName>
    <definedName name="chuong_phuluc3_name" localSheetId="9">'Nam hoc 2017-2018'!$B$7</definedName>
    <definedName name="chuong_phuluc3_name_name" localSheetId="4">'Buổi 2 T1'!$A$10</definedName>
    <definedName name="chuong_phuluc3_name_name" localSheetId="1">'Buổi 2 T10'!$A$10</definedName>
    <definedName name="chuong_phuluc3_name_name" localSheetId="2">'Buổi 2 T11'!$A$10</definedName>
    <definedName name="chuong_phuluc3_name_name" localSheetId="3">'Buổi 2 T12'!$A$10</definedName>
    <definedName name="chuong_phuluc3_name_name" localSheetId="5">'Buổi 2 T2'!$A$10</definedName>
    <definedName name="chuong_phuluc3_name_name" localSheetId="6">'Buổi 2 T3'!$A$10</definedName>
    <definedName name="chuong_phuluc3_name_name" localSheetId="7">'Buổi 2 T4'!$A$10</definedName>
    <definedName name="chuong_phuluc3_name_name" localSheetId="8">'Buổi 2 T5'!$A$10</definedName>
    <definedName name="chuong_phuluc3_name_name" localSheetId="0">'Buổi 2 T9'!$A$10</definedName>
    <definedName name="chuong_phuluc3_name_name" localSheetId="9">'Nam hoc 2017-2018'!$A$10</definedName>
  </definedNames>
  <calcPr calcId="144525"/>
</workbook>
</file>

<file path=xl/calcChain.xml><?xml version="1.0" encoding="utf-8"?>
<calcChain xmlns="http://schemas.openxmlformats.org/spreadsheetml/2006/main">
  <c r="F18" i="30" l="1"/>
  <c r="F17" i="30"/>
  <c r="F16" i="30"/>
  <c r="F15" i="30"/>
  <c r="C16" i="30"/>
  <c r="C15" i="30"/>
  <c r="C14" i="30"/>
  <c r="F16" i="25"/>
  <c r="F16" i="26"/>
  <c r="F16" i="27"/>
  <c r="F16" i="28"/>
  <c r="F16" i="29"/>
  <c r="F23" i="30" l="1"/>
  <c r="C23" i="30"/>
  <c r="C24" i="30" l="1"/>
  <c r="F15" i="29" l="1"/>
  <c r="F23" i="29" s="1"/>
  <c r="F23" i="28" l="1"/>
  <c r="F23" i="27"/>
  <c r="F15" i="28"/>
  <c r="F15" i="27"/>
  <c r="F15" i="26" l="1"/>
  <c r="F23" i="26" l="1"/>
  <c r="F15" i="25" l="1"/>
  <c r="C14" i="25"/>
  <c r="C23" i="25" s="1"/>
  <c r="F23" i="25" l="1"/>
  <c r="C24" i="25" s="1"/>
  <c r="C14" i="26" s="1"/>
  <c r="C23" i="26" s="1"/>
  <c r="C24" i="26" s="1"/>
  <c r="C14" i="27" l="1"/>
  <c r="C23" i="27" s="1"/>
  <c r="C24" i="27" s="1"/>
  <c r="C14" i="28" s="1"/>
  <c r="C23" i="28" s="1"/>
  <c r="C24" i="28" s="1"/>
  <c r="C14" i="29" s="1"/>
  <c r="C23" i="29" s="1"/>
  <c r="C24" i="29" s="1"/>
  <c r="F23" i="24"/>
  <c r="F19" i="22"/>
  <c r="F25" i="21"/>
  <c r="C14" i="21"/>
  <c r="F25" i="23" l="1"/>
  <c r="C25" i="23"/>
  <c r="C26" i="23" s="1"/>
  <c r="C25" i="21" l="1"/>
  <c r="C26" i="21" l="1"/>
  <c r="C14" i="22" l="1"/>
  <c r="C19" i="22" s="1"/>
  <c r="C20" i="22" s="1"/>
  <c r="C14" i="24" s="1"/>
  <c r="C23" i="24" s="1"/>
  <c r="C24" i="24" s="1"/>
</calcChain>
</file>

<file path=xl/sharedStrings.xml><?xml version="1.0" encoding="utf-8"?>
<sst xmlns="http://schemas.openxmlformats.org/spreadsheetml/2006/main" count="265" uniqueCount="75">
  <si>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</si>
  <si>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</si>
  <si>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</si>
  <si>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</si>
  <si>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</si>
  <si>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</si>
  <si>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</si>
  <si>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</si>
  <si>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</si>
  <si>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</si>
  <si>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</si>
  <si>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</si>
  <si>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</si>
  <si>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</si>
  <si>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</si>
  <si>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</si>
  <si>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</si>
  <si>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r>
      <t xml:space="preserve">- Tên quỹ: </t>
    </r>
    <r>
      <rPr>
        <b/>
        <sz val="14"/>
        <color theme="1"/>
        <rFont val="Times New Roman"/>
        <family val="1"/>
      </rPr>
      <t>Buổi 2</t>
    </r>
  </si>
  <si>
    <t>- Số điện thoại (nếu có): 0274 3672 327</t>
  </si>
  <si>
    <t>NĂM HỌC 2017-2018</t>
  </si>
  <si>
    <t>Tồn năm học 2016-2017 chuyển sang</t>
  </si>
  <si>
    <t>Tồn tháng 9/2017 chuyển sang</t>
  </si>
  <si>
    <t>Vĩnh Hòa, ngày 02 tháng 11 năm2017</t>
  </si>
  <si>
    <t>Thu tiền học buổi 2 HKI năm học 2017-2018</t>
  </si>
  <si>
    <t xml:space="preserve">CÔNG KHAI QUYẾT TOÁN THU VÀ SỬ DỤNG NGUỒN THU 10/2017 </t>
  </si>
  <si>
    <t xml:space="preserve">CÔNG KHAI QUYẾT TOÁN THU VÀ SỬ DỤNG NGUỒN THU 9/2017 </t>
  </si>
  <si>
    <t>Vĩnh Hòa, ngày 06 tháng 10 năm2017</t>
  </si>
  <si>
    <t>Tồn tháng 10/2017 chuyển sang</t>
  </si>
  <si>
    <t>CÔNG KHAI QUYẾT TOÁN THU VÀ SỬ DỤNG NGUỒN THU 11/2017</t>
  </si>
  <si>
    <t>Mua ĐDDH</t>
  </si>
  <si>
    <t>Hồ sơ thư viện</t>
  </si>
  <si>
    <t>Vĩnh Hòa, ngày 04 tháng 12 năm2017</t>
  </si>
  <si>
    <t>CÔNG KHAI QUYẾT TOÁN THU VÀ SỬ DỤNG NGUỒN THU 12/2017</t>
  </si>
  <si>
    <t>Tồn tháng 11/2017 chuyển sang</t>
  </si>
  <si>
    <t>Tiền điện thắp sáng kỳ 12/2017</t>
  </si>
  <si>
    <t>Chi tiền trực tiếp giảng dạy buổi 2 HKI năm học 2017-2018</t>
  </si>
  <si>
    <t>Chi CSVC</t>
  </si>
  <si>
    <t>Chi tiền quản lý buổi 2 HKI năm học 2017-2018</t>
  </si>
  <si>
    <t>Vĩnh Hòa, ngày 04 tháng 01 năm2018</t>
  </si>
  <si>
    <t>CÔNG KHAI QUYẾT TOÁN THU VÀ SỬ DỤNG NGUỒN THU 01/2018</t>
  </si>
  <si>
    <t>Tồn tháng 12/2017 chuyển sang</t>
  </si>
  <si>
    <t>Thu tiền học buổi 2 tháng 01/2018</t>
  </si>
  <si>
    <t>Chi tiền trực tiếp giảng dạy buổi 2 tháng 01/2018</t>
  </si>
  <si>
    <t>Chi tiền quản lý buổi 2 tháng 01/2018</t>
  </si>
  <si>
    <t>Mua sách tiếng Anh</t>
  </si>
  <si>
    <t>Rửa hình ảnh CSVC (phục vụ công tác KĐCL)</t>
  </si>
  <si>
    <t>Vĩnh Hòa, ngày 05 tháng 02 năm2018</t>
  </si>
  <si>
    <t>CÔNG KHAI QUYẾT TOÁN THU VÀ SỬ DỤNG NGUỒN THU 02/2018</t>
  </si>
  <si>
    <t>Tồn tháng 01/2018 chuyển sang</t>
  </si>
  <si>
    <t>Thu tiền học buổi 2 tháng 02/2018</t>
  </si>
  <si>
    <t>Vĩnh Hòa, ngày 05 tháng 3 năm2018</t>
  </si>
  <si>
    <t>Chi tiền trực tiếp giảng dạy buổi 2 tháng 02/2018</t>
  </si>
  <si>
    <t>CÔNG KHAI QUYẾT TOÁN THU VÀ SỬ DỤNG NGUỒN THU 3/2018</t>
  </si>
  <si>
    <t>Tồn tháng 02/2018 chuyển sang</t>
  </si>
  <si>
    <t>Thu tiền học buổi 2 tháng 3/2018</t>
  </si>
  <si>
    <t>Chi tiền trực tiếp giảng dạy buổi 2 tháng 3/2018</t>
  </si>
  <si>
    <t>Sửa hệ thống ống nước</t>
  </si>
  <si>
    <t>Mua xăng vận hành hệ thống PCCC</t>
  </si>
  <si>
    <t>CÔNG KHAI QUYẾT TOÁN THU VÀ SỬ DỤNG NGUỒN THU 4/2018</t>
  </si>
  <si>
    <t>Vĩnh Hòa, ngày 05 tháng 4 năm2018</t>
  </si>
  <si>
    <t>Vĩnh Hòa, ngày 04 tháng 5 năm2018</t>
  </si>
  <si>
    <t>Vĩnh Hòa, ngày 21 tháng 5 năm2018</t>
  </si>
  <si>
    <t>Chi tiền trực tiếp giảng dạy buổi 2 tháng 5/2018</t>
  </si>
  <si>
    <t>CÔNG KHAI QUYẾT TOÁN THU VÀ SỬ DỤNG NGUỒN THU 5/2018</t>
  </si>
  <si>
    <t>Tồn tháng 4/2018 chuyển sang</t>
  </si>
  <si>
    <t>Tồn tháng 3/2018 chuyển sang</t>
  </si>
  <si>
    <t>Thu tiền học buổi 2 tháng 4/2018</t>
  </si>
  <si>
    <t>Thu tiền học buổi 2 tháng 5/2018</t>
  </si>
  <si>
    <t>Tồn năm học 2016-2017</t>
  </si>
  <si>
    <t>Thu tiền học buổi 2 HKII năm học 2017-2018</t>
  </si>
  <si>
    <t>Chi tiền trực tiếp giảng dạy buổi 2 NH 2017-2018</t>
  </si>
  <si>
    <t>Chi tiền quản lý buổi 2 NH 2017-2018</t>
  </si>
  <si>
    <t>Chi CSVC, thiết bị dạy học</t>
  </si>
  <si>
    <t>Chi tiền điện</t>
  </si>
  <si>
    <t>Vĩnh Hòa, ngày 01 tháng 8 năm2018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</si>
</sst>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1" xfId="1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C14" sqref="C14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0"/>
      <c r="B4" s="30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25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20</v>
      </c>
      <c r="C14" s="17">
        <v>28563000</v>
      </c>
      <c r="D14" s="32"/>
      <c r="E14" s="32"/>
      <c r="F14" s="32"/>
    </row>
    <row r="15" spans="1:6" ht="18.75" x14ac:dyDescent="0.25">
      <c r="A15" s="6"/>
      <c r="B15" s="7"/>
      <c r="C15" s="17"/>
      <c r="D15" s="17"/>
      <c r="E15" s="17"/>
      <c r="F15" s="11"/>
    </row>
    <row r="16" spans="1:6" ht="18.75" x14ac:dyDescent="0.25">
      <c r="A16" s="6"/>
      <c r="B16" s="7"/>
      <c r="C16" s="17"/>
      <c r="D16" s="17"/>
      <c r="E16" s="17"/>
      <c r="F16" s="11"/>
    </row>
    <row r="17" spans="1:6" ht="18.75" x14ac:dyDescent="0.25">
      <c r="A17" s="6"/>
      <c r="B17" s="7"/>
      <c r="C17" s="17"/>
      <c r="D17" s="17"/>
      <c r="E17" s="17"/>
      <c r="F17" s="11"/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ht="18.75" x14ac:dyDescent="0.25">
      <c r="A23" s="6"/>
      <c r="B23" s="7"/>
      <c r="C23" s="17"/>
      <c r="D23" s="17"/>
      <c r="E23" s="17"/>
      <c r="F23" s="11"/>
    </row>
    <row r="24" spans="1:6" ht="18.75" x14ac:dyDescent="0.25">
      <c r="A24" s="6"/>
      <c r="B24" s="7"/>
      <c r="C24" s="17"/>
      <c r="D24" s="17"/>
      <c r="E24" s="17"/>
      <c r="F24" s="11"/>
    </row>
    <row r="25" spans="1:6" s="13" customFormat="1" ht="18.75" x14ac:dyDescent="0.2">
      <c r="A25" s="4"/>
      <c r="B25" s="5" t="s">
        <v>3</v>
      </c>
      <c r="C25" s="16">
        <f>SUM(C14:C24)</f>
        <v>28563000</v>
      </c>
      <c r="D25" s="16"/>
      <c r="E25" s="16"/>
      <c r="F25" s="16">
        <f>SUM(F15:F24)</f>
        <v>0</v>
      </c>
    </row>
    <row r="26" spans="1:6" ht="18.75" x14ac:dyDescent="0.25">
      <c r="A26" s="4"/>
      <c r="B26" s="5" t="s">
        <v>12</v>
      </c>
      <c r="C26" s="16">
        <f>C25-F25</f>
        <v>28563000</v>
      </c>
      <c r="D26" s="16"/>
      <c r="E26" s="16"/>
      <c r="F26" s="12"/>
    </row>
    <row r="27" spans="1:6" ht="18.75" x14ac:dyDescent="0.25">
      <c r="A27" s="1"/>
      <c r="B27" s="1"/>
    </row>
    <row r="28" spans="1:6" ht="18.75" customHeight="1" x14ac:dyDescent="0.25">
      <c r="A28" s="44"/>
      <c r="B28" s="31"/>
      <c r="E28" s="14" t="s">
        <v>26</v>
      </c>
      <c r="F28" s="22"/>
    </row>
    <row r="29" spans="1:6" ht="18.75" customHeight="1" x14ac:dyDescent="0.25">
      <c r="A29" s="44"/>
      <c r="B29" s="31"/>
      <c r="E29" s="30" t="s">
        <v>14</v>
      </c>
      <c r="F29" s="23"/>
    </row>
    <row r="30" spans="1:6" ht="15.75" x14ac:dyDescent="0.25">
      <c r="E30" s="24" t="s">
        <v>15</v>
      </c>
    </row>
    <row r="34" spans="1:5" s="9" customFormat="1" ht="18.75" x14ac:dyDescent="0.25">
      <c r="A34" s="2"/>
      <c r="B34" s="2"/>
      <c r="E34" s="30"/>
    </row>
    <row r="35" spans="1:5" s="9" customFormat="1" ht="18.75" x14ac:dyDescent="0.25">
      <c r="A35" s="2"/>
      <c r="B35" s="2"/>
      <c r="E35" s="30" t="s">
        <v>13</v>
      </c>
    </row>
  </sheetData>
  <mergeCells count="5">
    <mergeCell ref="A2:F2"/>
    <mergeCell ref="A3:F3"/>
    <mergeCell ref="A10:F10"/>
    <mergeCell ref="A11:F11"/>
    <mergeCell ref="A28:A29"/>
  </mergeCells>
  <pageMargins left="0.2" right="0.2" top="0.75" bottom="0.2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9" workbookViewId="0">
      <selection activeCell="H27" sqref="H27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41"/>
      <c r="B4" s="41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63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18.75" x14ac:dyDescent="0.25">
      <c r="A14" s="6">
        <v>1</v>
      </c>
      <c r="B14" s="7" t="s">
        <v>68</v>
      </c>
      <c r="C14" s="17">
        <f>'Buổi 2 T9'!C14</f>
        <v>28563000</v>
      </c>
      <c r="D14" s="17"/>
      <c r="E14" s="17"/>
      <c r="F14" s="11"/>
    </row>
    <row r="15" spans="1:6" ht="56.25" x14ac:dyDescent="0.25">
      <c r="A15" s="6">
        <v>2</v>
      </c>
      <c r="B15" s="7" t="s">
        <v>23</v>
      </c>
      <c r="C15" s="17">
        <f>'Buổi 2 T10'!C15</f>
        <v>217200000</v>
      </c>
      <c r="D15" s="17">
        <v>1</v>
      </c>
      <c r="E15" s="17" t="s">
        <v>70</v>
      </c>
      <c r="F15" s="11">
        <f>(C15+C16)*80%</f>
        <v>388400000</v>
      </c>
    </row>
    <row r="16" spans="1:6" ht="37.5" x14ac:dyDescent="0.25">
      <c r="A16" s="6">
        <v>3</v>
      </c>
      <c r="B16" s="7" t="s">
        <v>69</v>
      </c>
      <c r="C16" s="17">
        <f>'Buổi 2 T1'!C15+'Buổi 2 T2'!C15+'Buổi 2 T3'!C15+'Buổi 2 T4'!C15+'Buổi 2 T5'!C15</f>
        <v>268300000</v>
      </c>
      <c r="D16" s="17">
        <v>2</v>
      </c>
      <c r="E16" s="17" t="s">
        <v>71</v>
      </c>
      <c r="F16" s="11">
        <f>(C15+C16)*6%</f>
        <v>29130000</v>
      </c>
    </row>
    <row r="17" spans="1:6" ht="37.5" x14ac:dyDescent="0.25">
      <c r="A17" s="6"/>
      <c r="B17" s="7"/>
      <c r="C17" s="17"/>
      <c r="D17" s="17">
        <v>3</v>
      </c>
      <c r="E17" s="17" t="s">
        <v>72</v>
      </c>
      <c r="F17" s="11">
        <f>'Buổi 2 T10'!F25+'Buổi 2 T11'!F19+'Buổi 2 T12'!F18+'Buổi 2 T1'!F17+'Buổi 2 T1'!F18+'Buổi 2 T4'!F17+'Buổi 2 T4'!F18</f>
        <v>55805218</v>
      </c>
    </row>
    <row r="18" spans="1:6" ht="18.75" x14ac:dyDescent="0.25">
      <c r="A18" s="6"/>
      <c r="B18" s="7"/>
      <c r="C18" s="17"/>
      <c r="D18" s="17">
        <v>4</v>
      </c>
      <c r="E18" s="17" t="s">
        <v>73</v>
      </c>
      <c r="F18" s="11">
        <f>'Buổi 2 T12'!F17</f>
        <v>9957783</v>
      </c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514063000</v>
      </c>
      <c r="D23" s="16"/>
      <c r="E23" s="16"/>
      <c r="F23" s="16">
        <f>SUM(F14:F22)</f>
        <v>483293001</v>
      </c>
    </row>
    <row r="24" spans="1:6" ht="18.75" x14ac:dyDescent="0.25">
      <c r="A24" s="4"/>
      <c r="B24" s="5" t="s">
        <v>12</v>
      </c>
      <c r="C24" s="16">
        <f>C23-F23</f>
        <v>30769999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42"/>
      <c r="E26" s="14" t="s">
        <v>74</v>
      </c>
      <c r="F26" s="22"/>
    </row>
    <row r="27" spans="1:6" ht="18.75" customHeight="1" x14ac:dyDescent="0.25">
      <c r="A27" s="44"/>
      <c r="B27" s="42"/>
      <c r="E27" s="41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41"/>
    </row>
    <row r="33" spans="1:5" s="9" customFormat="1" ht="18.75" x14ac:dyDescent="0.25">
      <c r="A33" s="2"/>
      <c r="B33" s="2"/>
      <c r="E33" s="41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J18" sqref="J18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26"/>
      <c r="B4" s="26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24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21</v>
      </c>
      <c r="C14" s="17">
        <f>'Buổi 2 T9'!C26</f>
        <v>28563000</v>
      </c>
      <c r="D14" s="32"/>
      <c r="E14" s="32"/>
      <c r="F14" s="32"/>
    </row>
    <row r="15" spans="1:6" ht="37.5" x14ac:dyDescent="0.25">
      <c r="A15" s="6">
        <v>2</v>
      </c>
      <c r="B15" s="7" t="s">
        <v>23</v>
      </c>
      <c r="C15" s="17">
        <v>217200000</v>
      </c>
      <c r="D15" s="17"/>
      <c r="E15" s="17"/>
      <c r="F15" s="11"/>
    </row>
    <row r="16" spans="1:6" ht="18.75" x14ac:dyDescent="0.25">
      <c r="A16" s="6"/>
      <c r="B16" s="7"/>
      <c r="C16" s="17"/>
      <c r="D16" s="17">
        <v>1</v>
      </c>
      <c r="E16" s="17" t="s">
        <v>36</v>
      </c>
      <c r="F16" s="11">
        <v>25062300</v>
      </c>
    </row>
    <row r="17" spans="1:6" ht="18.75" x14ac:dyDescent="0.25">
      <c r="A17" s="6"/>
      <c r="B17" s="7"/>
      <c r="C17" s="17"/>
      <c r="D17" s="17">
        <v>2</v>
      </c>
      <c r="E17" s="17" t="s">
        <v>29</v>
      </c>
      <c r="F17" s="11">
        <v>10457500</v>
      </c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ht="18.75" x14ac:dyDescent="0.25">
      <c r="A23" s="6"/>
      <c r="B23" s="7"/>
      <c r="C23" s="17"/>
      <c r="D23" s="17"/>
      <c r="E23" s="17"/>
      <c r="F23" s="11"/>
    </row>
    <row r="24" spans="1:6" ht="18.75" x14ac:dyDescent="0.25">
      <c r="A24" s="6"/>
      <c r="B24" s="7"/>
      <c r="C24" s="17"/>
      <c r="D24" s="17"/>
      <c r="E24" s="17"/>
      <c r="F24" s="11"/>
    </row>
    <row r="25" spans="1:6" s="13" customFormat="1" ht="18.75" x14ac:dyDescent="0.2">
      <c r="A25" s="4"/>
      <c r="B25" s="5" t="s">
        <v>3</v>
      </c>
      <c r="C25" s="16">
        <f>SUM(C14:C24)</f>
        <v>245763000</v>
      </c>
      <c r="D25" s="16"/>
      <c r="E25" s="16"/>
      <c r="F25" s="16">
        <f>SUM(F15:F24)</f>
        <v>35519800</v>
      </c>
    </row>
    <row r="26" spans="1:6" ht="18.75" x14ac:dyDescent="0.25">
      <c r="A26" s="4"/>
      <c r="B26" s="5" t="s">
        <v>12</v>
      </c>
      <c r="C26" s="16">
        <f>C25-F25</f>
        <v>210243200</v>
      </c>
      <c r="D26" s="16"/>
      <c r="E26" s="16"/>
      <c r="F26" s="12"/>
    </row>
    <row r="27" spans="1:6" ht="18.75" x14ac:dyDescent="0.25">
      <c r="A27" s="1"/>
      <c r="B27" s="1"/>
    </row>
    <row r="28" spans="1:6" ht="18.75" customHeight="1" x14ac:dyDescent="0.25">
      <c r="A28" s="44"/>
      <c r="B28" s="27"/>
      <c r="E28" s="14" t="s">
        <v>22</v>
      </c>
      <c r="F28" s="22"/>
    </row>
    <row r="29" spans="1:6" ht="18.75" customHeight="1" x14ac:dyDescent="0.25">
      <c r="A29" s="44"/>
      <c r="B29" s="27"/>
      <c r="E29" s="26" t="s">
        <v>14</v>
      </c>
      <c r="F29" s="23"/>
    </row>
    <row r="30" spans="1:6" ht="15.75" x14ac:dyDescent="0.25">
      <c r="E30" s="24" t="s">
        <v>15</v>
      </c>
    </row>
    <row r="34" spans="1:5" s="9" customFormat="1" ht="18.75" x14ac:dyDescent="0.25">
      <c r="A34" s="2"/>
      <c r="B34" s="2"/>
      <c r="E34" s="26"/>
    </row>
    <row r="35" spans="1:5" s="9" customFormat="1" ht="18.75" x14ac:dyDescent="0.25">
      <c r="A35" s="2"/>
      <c r="B35" s="2"/>
      <c r="E35" s="26" t="s">
        <v>13</v>
      </c>
    </row>
  </sheetData>
  <mergeCells count="5">
    <mergeCell ref="A2:F2"/>
    <mergeCell ref="A3:F3"/>
    <mergeCell ref="A10:F10"/>
    <mergeCell ref="A11:F11"/>
    <mergeCell ref="A28:A29"/>
  </mergeCells>
  <pageMargins left="0.2" right="0.2" top="0.7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0" workbookViewId="0">
      <selection activeCell="C28" sqref="C28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28"/>
      <c r="B4" s="28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28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27</v>
      </c>
      <c r="C14" s="17">
        <f>'Buổi 2 T10'!C26</f>
        <v>210243200</v>
      </c>
      <c r="D14" s="17"/>
      <c r="E14" s="17"/>
      <c r="F14" s="11"/>
    </row>
    <row r="15" spans="1:6" ht="18.75" x14ac:dyDescent="0.25">
      <c r="A15" s="6"/>
      <c r="B15" s="7"/>
      <c r="C15" s="17"/>
      <c r="D15" s="17"/>
      <c r="E15" s="17"/>
      <c r="F15" s="11"/>
    </row>
    <row r="16" spans="1:6" ht="18.75" x14ac:dyDescent="0.25">
      <c r="A16" s="6"/>
      <c r="B16" s="7"/>
      <c r="C16" s="17"/>
      <c r="D16" s="17">
        <v>1</v>
      </c>
      <c r="E16" s="17" t="s">
        <v>30</v>
      </c>
      <c r="F16" s="11">
        <v>202000</v>
      </c>
    </row>
    <row r="17" spans="1:6" ht="18.75" x14ac:dyDescent="0.25">
      <c r="A17" s="6"/>
      <c r="B17" s="7"/>
      <c r="C17" s="17"/>
      <c r="D17" s="17">
        <v>2</v>
      </c>
      <c r="E17" s="17" t="s">
        <v>36</v>
      </c>
      <c r="F17" s="11">
        <v>1305000</v>
      </c>
    </row>
    <row r="18" spans="1:6" ht="18.75" x14ac:dyDescent="0.25">
      <c r="A18" s="6"/>
      <c r="B18" s="7"/>
      <c r="C18" s="17"/>
      <c r="D18" s="17">
        <v>3</v>
      </c>
      <c r="E18" s="17" t="s">
        <v>29</v>
      </c>
      <c r="F18" s="11">
        <v>9741000</v>
      </c>
    </row>
    <row r="19" spans="1:6" s="13" customFormat="1" ht="18.75" x14ac:dyDescent="0.2">
      <c r="A19" s="4"/>
      <c r="B19" s="5" t="s">
        <v>3</v>
      </c>
      <c r="C19" s="16">
        <f>SUM(C14:C18)</f>
        <v>210243200</v>
      </c>
      <c r="D19" s="16"/>
      <c r="E19" s="16"/>
      <c r="F19" s="16">
        <f>SUM(F14:F18)</f>
        <v>11248000</v>
      </c>
    </row>
    <row r="20" spans="1:6" ht="18.75" x14ac:dyDescent="0.25">
      <c r="A20" s="4"/>
      <c r="B20" s="5" t="s">
        <v>12</v>
      </c>
      <c r="C20" s="16">
        <f>C19-F19</f>
        <v>198995200</v>
      </c>
      <c r="D20" s="16"/>
      <c r="E20" s="16"/>
      <c r="F20" s="12"/>
    </row>
    <row r="21" spans="1:6" ht="18.75" x14ac:dyDescent="0.25">
      <c r="A21" s="1"/>
      <c r="B21" s="1"/>
    </row>
    <row r="22" spans="1:6" ht="18.75" customHeight="1" x14ac:dyDescent="0.25">
      <c r="A22" s="44"/>
      <c r="B22" s="29"/>
      <c r="E22" s="14" t="s">
        <v>31</v>
      </c>
      <c r="F22" s="22"/>
    </row>
    <row r="23" spans="1:6" ht="18.75" customHeight="1" x14ac:dyDescent="0.25">
      <c r="A23" s="44"/>
      <c r="B23" s="29"/>
      <c r="E23" s="28" t="s">
        <v>14</v>
      </c>
      <c r="F23" s="23"/>
    </row>
    <row r="24" spans="1:6" ht="15.75" x14ac:dyDescent="0.25">
      <c r="E24" s="24" t="s">
        <v>15</v>
      </c>
    </row>
    <row r="28" spans="1:6" s="9" customFormat="1" ht="18.75" x14ac:dyDescent="0.25">
      <c r="A28" s="2"/>
      <c r="B28" s="2"/>
      <c r="E28" s="28"/>
    </row>
    <row r="29" spans="1:6" s="9" customFormat="1" ht="18.75" x14ac:dyDescent="0.25">
      <c r="A29" s="2"/>
      <c r="B29" s="2"/>
      <c r="E29" s="28" t="s">
        <v>13</v>
      </c>
    </row>
  </sheetData>
  <mergeCells count="5">
    <mergeCell ref="A2:F2"/>
    <mergeCell ref="A3:F3"/>
    <mergeCell ref="A10:F10"/>
    <mergeCell ref="A11:F11"/>
    <mergeCell ref="A22:A23"/>
  </mergeCells>
  <pageMargins left="0.2" right="0.2" top="0.75" bottom="0.2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H21" sqref="H21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0"/>
      <c r="B4" s="30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32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33</v>
      </c>
      <c r="C14" s="17">
        <f>'Buổi 2 T11'!C20</f>
        <v>198995200</v>
      </c>
      <c r="D14" s="17"/>
      <c r="E14" s="17"/>
      <c r="F14" s="11"/>
    </row>
    <row r="15" spans="1:6" ht="56.25" x14ac:dyDescent="0.25">
      <c r="A15" s="6"/>
      <c r="B15" s="7"/>
      <c r="C15" s="17"/>
      <c r="D15" s="17">
        <v>1</v>
      </c>
      <c r="E15" s="17" t="s">
        <v>35</v>
      </c>
      <c r="F15" s="11">
        <v>173760000</v>
      </c>
    </row>
    <row r="16" spans="1:6" ht="37.5" x14ac:dyDescent="0.25">
      <c r="A16" s="6"/>
      <c r="B16" s="7"/>
      <c r="C16" s="17"/>
      <c r="D16" s="17">
        <v>2</v>
      </c>
      <c r="E16" s="17" t="s">
        <v>37</v>
      </c>
      <c r="F16" s="11">
        <v>13032000</v>
      </c>
    </row>
    <row r="17" spans="1:6" ht="37.5" x14ac:dyDescent="0.25">
      <c r="A17" s="6"/>
      <c r="B17" s="7"/>
      <c r="C17" s="17"/>
      <c r="D17" s="17">
        <v>3</v>
      </c>
      <c r="E17" s="17" t="s">
        <v>34</v>
      </c>
      <c r="F17" s="11">
        <v>9957783</v>
      </c>
    </row>
    <row r="18" spans="1:6" ht="18.75" x14ac:dyDescent="0.25">
      <c r="A18" s="6"/>
      <c r="B18" s="7"/>
      <c r="C18" s="17"/>
      <c r="D18" s="17">
        <v>4</v>
      </c>
      <c r="E18" s="17" t="s">
        <v>36</v>
      </c>
      <c r="F18" s="11">
        <v>2245417</v>
      </c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198995200</v>
      </c>
      <c r="D23" s="16"/>
      <c r="E23" s="16"/>
      <c r="F23" s="16">
        <f>SUM(F14:F22)</f>
        <v>198995200</v>
      </c>
    </row>
    <row r="24" spans="1:6" ht="18.75" x14ac:dyDescent="0.25">
      <c r="A24" s="4"/>
      <c r="B24" s="5" t="s">
        <v>12</v>
      </c>
      <c r="C24" s="16">
        <f>C23-F23</f>
        <v>0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31"/>
      <c r="E26" s="14" t="s">
        <v>38</v>
      </c>
      <c r="F26" s="22"/>
    </row>
    <row r="27" spans="1:6" ht="18.75" customHeight="1" x14ac:dyDescent="0.25">
      <c r="A27" s="44"/>
      <c r="B27" s="31"/>
      <c r="E27" s="30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0"/>
    </row>
    <row r="33" spans="1:5" s="9" customFormat="1" ht="18.75" x14ac:dyDescent="0.25">
      <c r="A33" s="2"/>
      <c r="B33" s="2"/>
      <c r="E33" s="30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H18" sqref="H18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3"/>
      <c r="B4" s="33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39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40</v>
      </c>
      <c r="C14" s="17">
        <f>'Buổi 2 T12'!C20</f>
        <v>0</v>
      </c>
      <c r="D14" s="17"/>
      <c r="E14" s="17"/>
      <c r="F14" s="11"/>
    </row>
    <row r="15" spans="1:6" ht="37.5" x14ac:dyDescent="0.25">
      <c r="A15" s="6">
        <v>2</v>
      </c>
      <c r="B15" s="7" t="s">
        <v>41</v>
      </c>
      <c r="C15" s="17">
        <v>53600000</v>
      </c>
      <c r="D15" s="17">
        <v>1</v>
      </c>
      <c r="E15" s="17" t="s">
        <v>42</v>
      </c>
      <c r="F15" s="11">
        <f>C15*80%</f>
        <v>42880000</v>
      </c>
    </row>
    <row r="16" spans="1:6" ht="37.5" x14ac:dyDescent="0.25">
      <c r="A16" s="6"/>
      <c r="B16" s="7"/>
      <c r="C16" s="17"/>
      <c r="D16" s="17">
        <v>2</v>
      </c>
      <c r="E16" s="17" t="s">
        <v>43</v>
      </c>
      <c r="F16" s="11">
        <f>C15*6%</f>
        <v>3216000</v>
      </c>
    </row>
    <row r="17" spans="1:6" ht="18.75" x14ac:dyDescent="0.25">
      <c r="A17" s="6"/>
      <c r="B17" s="7"/>
      <c r="C17" s="17"/>
      <c r="D17" s="17">
        <v>3</v>
      </c>
      <c r="E17" s="17" t="s">
        <v>44</v>
      </c>
      <c r="F17" s="11">
        <v>1200000</v>
      </c>
    </row>
    <row r="18" spans="1:6" ht="56.25" x14ac:dyDescent="0.25">
      <c r="A18" s="6"/>
      <c r="B18" s="7"/>
      <c r="C18" s="17"/>
      <c r="D18" s="17">
        <v>4</v>
      </c>
      <c r="E18" s="17" t="s">
        <v>45</v>
      </c>
      <c r="F18" s="11">
        <v>160000</v>
      </c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53600000</v>
      </c>
      <c r="D23" s="16"/>
      <c r="E23" s="16"/>
      <c r="F23" s="16">
        <f>SUM(F14:F22)</f>
        <v>47456000</v>
      </c>
    </row>
    <row r="24" spans="1:6" ht="18.75" x14ac:dyDescent="0.25">
      <c r="A24" s="4"/>
      <c r="B24" s="5" t="s">
        <v>12</v>
      </c>
      <c r="C24" s="16">
        <f>C23-F23</f>
        <v>6144000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34"/>
      <c r="E26" s="14" t="s">
        <v>46</v>
      </c>
      <c r="F26" s="22"/>
    </row>
    <row r="27" spans="1:6" ht="18.75" customHeight="1" x14ac:dyDescent="0.25">
      <c r="A27" s="44"/>
      <c r="B27" s="34"/>
      <c r="E27" s="33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3"/>
    </row>
    <row r="33" spans="1:5" s="9" customFormat="1" ht="18.75" x14ac:dyDescent="0.25">
      <c r="A33" s="2"/>
      <c r="B33" s="2"/>
      <c r="E33" s="33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F17" sqref="F17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5"/>
      <c r="B4" s="35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47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48</v>
      </c>
      <c r="C14" s="17">
        <f>'Buổi 2 T1'!C24</f>
        <v>6144000</v>
      </c>
      <c r="D14" s="17"/>
      <c r="E14" s="17"/>
      <c r="F14" s="11"/>
    </row>
    <row r="15" spans="1:6" ht="37.5" x14ac:dyDescent="0.25">
      <c r="A15" s="6">
        <v>2</v>
      </c>
      <c r="B15" s="7" t="s">
        <v>49</v>
      </c>
      <c r="C15" s="17">
        <v>53700000</v>
      </c>
      <c r="D15" s="17">
        <v>1</v>
      </c>
      <c r="E15" s="17" t="s">
        <v>51</v>
      </c>
      <c r="F15" s="11">
        <f>C15*80%</f>
        <v>42960000</v>
      </c>
    </row>
    <row r="16" spans="1:6" ht="37.5" x14ac:dyDescent="0.25">
      <c r="A16" s="6"/>
      <c r="B16" s="7"/>
      <c r="C16" s="17"/>
      <c r="D16" s="17">
        <v>2</v>
      </c>
      <c r="E16" s="17" t="s">
        <v>43</v>
      </c>
      <c r="F16" s="11">
        <f>C15*6%</f>
        <v>3222000</v>
      </c>
    </row>
    <row r="17" spans="1:6" ht="18.75" x14ac:dyDescent="0.25">
      <c r="A17" s="6"/>
      <c r="B17" s="7"/>
      <c r="C17" s="17"/>
      <c r="D17" s="17"/>
      <c r="E17" s="17"/>
      <c r="F17" s="11"/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59844000</v>
      </c>
      <c r="D23" s="16"/>
      <c r="E23" s="16"/>
      <c r="F23" s="16">
        <f>SUM(F14:F22)</f>
        <v>46182000</v>
      </c>
    </row>
    <row r="24" spans="1:6" ht="18.75" x14ac:dyDescent="0.25">
      <c r="A24" s="4"/>
      <c r="B24" s="5" t="s">
        <v>12</v>
      </c>
      <c r="C24" s="16">
        <f>C23-F23</f>
        <v>13662000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36"/>
      <c r="E26" s="14" t="s">
        <v>50</v>
      </c>
      <c r="F26" s="22"/>
    </row>
    <row r="27" spans="1:6" ht="18.75" customHeight="1" x14ac:dyDescent="0.25">
      <c r="A27" s="44"/>
      <c r="B27" s="36"/>
      <c r="E27" s="35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5"/>
    </row>
    <row r="33" spans="1:5" s="9" customFormat="1" ht="18.75" x14ac:dyDescent="0.25">
      <c r="A33" s="2"/>
      <c r="B33" s="2"/>
      <c r="E33" s="35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1" workbookViewId="0">
      <selection activeCell="F17" sqref="F17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7"/>
      <c r="B4" s="37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52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53</v>
      </c>
      <c r="C14" s="17">
        <f>'Buổi 2 T2'!C24</f>
        <v>13662000</v>
      </c>
      <c r="D14" s="17"/>
      <c r="E14" s="17"/>
      <c r="F14" s="11"/>
    </row>
    <row r="15" spans="1:6" ht="37.5" x14ac:dyDescent="0.25">
      <c r="A15" s="6">
        <v>2</v>
      </c>
      <c r="B15" s="7" t="s">
        <v>54</v>
      </c>
      <c r="C15" s="17">
        <v>53700000</v>
      </c>
      <c r="D15" s="17">
        <v>1</v>
      </c>
      <c r="E15" s="17" t="s">
        <v>55</v>
      </c>
      <c r="F15" s="11">
        <f>C15*80%</f>
        <v>42960000</v>
      </c>
    </row>
    <row r="16" spans="1:6" ht="37.5" x14ac:dyDescent="0.25">
      <c r="A16" s="6"/>
      <c r="B16" s="7"/>
      <c r="C16" s="17"/>
      <c r="D16" s="17">
        <v>2</v>
      </c>
      <c r="E16" s="17" t="s">
        <v>43</v>
      </c>
      <c r="F16" s="11">
        <f>C15*6%</f>
        <v>3222000</v>
      </c>
    </row>
    <row r="17" spans="1:6" ht="18.75" x14ac:dyDescent="0.25">
      <c r="A17" s="6"/>
      <c r="B17" s="7"/>
      <c r="C17" s="17"/>
      <c r="D17" s="17"/>
      <c r="E17" s="17"/>
      <c r="F17" s="11"/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67362000</v>
      </c>
      <c r="D23" s="16"/>
      <c r="E23" s="16"/>
      <c r="F23" s="16">
        <f>SUM(F14:F22)</f>
        <v>46182000</v>
      </c>
    </row>
    <row r="24" spans="1:6" ht="18.75" x14ac:dyDescent="0.25">
      <c r="A24" s="4"/>
      <c r="B24" s="5" t="s">
        <v>12</v>
      </c>
      <c r="C24" s="16">
        <f>C23-F23</f>
        <v>21180000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38"/>
      <c r="E26" s="14" t="s">
        <v>59</v>
      </c>
      <c r="F26" s="22"/>
    </row>
    <row r="27" spans="1:6" ht="18.75" customHeight="1" x14ac:dyDescent="0.25">
      <c r="A27" s="44"/>
      <c r="B27" s="38"/>
      <c r="E27" s="37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7"/>
    </row>
    <row r="33" spans="1:5" s="9" customFormat="1" ht="18.75" x14ac:dyDescent="0.25">
      <c r="A33" s="2"/>
      <c r="B33" s="2"/>
      <c r="E33" s="37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F17" sqref="F17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7"/>
      <c r="B4" s="37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58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65</v>
      </c>
      <c r="C14" s="17">
        <f>'Buổi 2 T3'!C24</f>
        <v>21180000</v>
      </c>
      <c r="D14" s="17"/>
      <c r="E14" s="17"/>
      <c r="F14" s="11"/>
    </row>
    <row r="15" spans="1:6" ht="37.5" x14ac:dyDescent="0.25">
      <c r="A15" s="6">
        <v>2</v>
      </c>
      <c r="B15" s="7" t="s">
        <v>66</v>
      </c>
      <c r="C15" s="17">
        <v>53700000</v>
      </c>
      <c r="D15" s="17">
        <v>1</v>
      </c>
      <c r="E15" s="17" t="s">
        <v>55</v>
      </c>
      <c r="F15" s="11">
        <f>C15*80%</f>
        <v>42960000</v>
      </c>
    </row>
    <row r="16" spans="1:6" ht="37.5" x14ac:dyDescent="0.25">
      <c r="A16" s="6"/>
      <c r="B16" s="7"/>
      <c r="C16" s="17"/>
      <c r="D16" s="17">
        <v>2</v>
      </c>
      <c r="E16" s="17" t="s">
        <v>43</v>
      </c>
      <c r="F16" s="11">
        <f>C15*6%</f>
        <v>3222000</v>
      </c>
    </row>
    <row r="17" spans="1:6" ht="18.75" x14ac:dyDescent="0.25">
      <c r="A17" s="6"/>
      <c r="B17" s="7"/>
      <c r="C17" s="17"/>
      <c r="D17" s="17">
        <v>2</v>
      </c>
      <c r="E17" s="17" t="s">
        <v>56</v>
      </c>
      <c r="F17" s="11">
        <v>4900000</v>
      </c>
    </row>
    <row r="18" spans="1:6" ht="37.5" x14ac:dyDescent="0.25">
      <c r="A18" s="6"/>
      <c r="B18" s="7"/>
      <c r="C18" s="17"/>
      <c r="D18" s="17">
        <v>3</v>
      </c>
      <c r="E18" s="17" t="s">
        <v>57</v>
      </c>
      <c r="F18" s="11">
        <v>532001</v>
      </c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74880000</v>
      </c>
      <c r="D23" s="16"/>
      <c r="E23" s="16"/>
      <c r="F23" s="16">
        <f>SUM(F14:F22)</f>
        <v>51614001</v>
      </c>
    </row>
    <row r="24" spans="1:6" ht="18.75" x14ac:dyDescent="0.25">
      <c r="A24" s="4"/>
      <c r="B24" s="5" t="s">
        <v>12</v>
      </c>
      <c r="C24" s="16">
        <f>C23-F23</f>
        <v>23265999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38"/>
      <c r="E26" s="14" t="s">
        <v>60</v>
      </c>
      <c r="F26" s="22"/>
    </row>
    <row r="27" spans="1:6" ht="18.75" customHeight="1" x14ac:dyDescent="0.25">
      <c r="A27" s="44"/>
      <c r="B27" s="38"/>
      <c r="E27" s="37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7"/>
    </row>
    <row r="33" spans="1:5" s="9" customFormat="1" ht="18.75" x14ac:dyDescent="0.25">
      <c r="A33" s="2"/>
      <c r="B33" s="2"/>
      <c r="E33" s="37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2" workbookViewId="0">
      <selection activeCell="J28" sqref="J28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43" t="s">
        <v>0</v>
      </c>
      <c r="B2" s="43"/>
      <c r="C2" s="43"/>
      <c r="D2" s="43"/>
      <c r="E2" s="43"/>
      <c r="F2" s="43"/>
    </row>
    <row r="3" spans="1:6" ht="18.75" x14ac:dyDescent="0.25">
      <c r="A3" s="43" t="s">
        <v>1</v>
      </c>
      <c r="B3" s="43"/>
      <c r="C3" s="43"/>
      <c r="D3" s="43"/>
      <c r="E3" s="43"/>
      <c r="F3" s="43"/>
    </row>
    <row r="4" spans="1:6" ht="18.75" x14ac:dyDescent="0.25">
      <c r="A4" s="39"/>
      <c r="B4" s="39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17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18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43" t="s">
        <v>63</v>
      </c>
      <c r="B10" s="43"/>
      <c r="C10" s="43"/>
      <c r="D10" s="43"/>
      <c r="E10" s="43"/>
      <c r="F10" s="43"/>
    </row>
    <row r="11" spans="1:6" ht="18.75" x14ac:dyDescent="0.25">
      <c r="A11" s="43" t="s">
        <v>19</v>
      </c>
      <c r="B11" s="43"/>
      <c r="C11" s="43"/>
      <c r="D11" s="43"/>
      <c r="E11" s="43"/>
      <c r="F11" s="43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37.5" x14ac:dyDescent="0.25">
      <c r="A14" s="6">
        <v>1</v>
      </c>
      <c r="B14" s="7" t="s">
        <v>64</v>
      </c>
      <c r="C14" s="17">
        <f>'Buổi 2 T4'!C24</f>
        <v>23265999</v>
      </c>
      <c r="D14" s="17"/>
      <c r="E14" s="17"/>
      <c r="F14" s="11"/>
    </row>
    <row r="15" spans="1:6" ht="37.5" x14ac:dyDescent="0.25">
      <c r="A15" s="6">
        <v>2</v>
      </c>
      <c r="B15" s="7" t="s">
        <v>67</v>
      </c>
      <c r="C15" s="17">
        <v>53600000</v>
      </c>
      <c r="D15" s="17">
        <v>1</v>
      </c>
      <c r="E15" s="17" t="s">
        <v>62</v>
      </c>
      <c r="F15" s="11">
        <f>C15*80%</f>
        <v>42880000</v>
      </c>
    </row>
    <row r="16" spans="1:6" ht="37.5" x14ac:dyDescent="0.25">
      <c r="A16" s="6"/>
      <c r="B16" s="7"/>
      <c r="C16" s="17"/>
      <c r="D16" s="17">
        <v>2</v>
      </c>
      <c r="E16" s="17" t="s">
        <v>43</v>
      </c>
      <c r="F16" s="11">
        <f>C15*6%</f>
        <v>3216000</v>
      </c>
    </row>
    <row r="17" spans="1:6" ht="18.75" x14ac:dyDescent="0.25">
      <c r="A17" s="6"/>
      <c r="B17" s="7"/>
      <c r="C17" s="17"/>
      <c r="D17" s="17"/>
      <c r="E17" s="17"/>
      <c r="F17" s="11"/>
    </row>
    <row r="18" spans="1:6" ht="18.75" x14ac:dyDescent="0.25">
      <c r="A18" s="6"/>
      <c r="B18" s="7"/>
      <c r="C18" s="17"/>
      <c r="D18" s="17"/>
      <c r="E18" s="17"/>
      <c r="F18" s="11"/>
    </row>
    <row r="19" spans="1:6" ht="18.75" x14ac:dyDescent="0.25">
      <c r="A19" s="6"/>
      <c r="B19" s="7"/>
      <c r="C19" s="17"/>
      <c r="D19" s="17"/>
      <c r="E19" s="17"/>
      <c r="F19" s="11"/>
    </row>
    <row r="20" spans="1:6" ht="18.75" x14ac:dyDescent="0.25">
      <c r="A20" s="6"/>
      <c r="B20" s="7"/>
      <c r="C20" s="17"/>
      <c r="D20" s="17"/>
      <c r="E20" s="17"/>
      <c r="F20" s="11"/>
    </row>
    <row r="21" spans="1:6" ht="18.75" x14ac:dyDescent="0.25">
      <c r="A21" s="6"/>
      <c r="B21" s="7"/>
      <c r="C21" s="17"/>
      <c r="D21" s="17"/>
      <c r="E21" s="17"/>
      <c r="F21" s="11"/>
    </row>
    <row r="22" spans="1:6" ht="18.75" x14ac:dyDescent="0.25">
      <c r="A22" s="6"/>
      <c r="B22" s="7"/>
      <c r="C22" s="17"/>
      <c r="D22" s="17"/>
      <c r="E22" s="17"/>
      <c r="F22" s="11"/>
    </row>
    <row r="23" spans="1:6" s="13" customFormat="1" ht="18.75" x14ac:dyDescent="0.2">
      <c r="A23" s="4"/>
      <c r="B23" s="5" t="s">
        <v>3</v>
      </c>
      <c r="C23" s="16">
        <f>SUM(C14:C22)</f>
        <v>76865999</v>
      </c>
      <c r="D23" s="16"/>
      <c r="E23" s="16"/>
      <c r="F23" s="16">
        <f>SUM(F14:F22)</f>
        <v>46096000</v>
      </c>
    </row>
    <row r="24" spans="1:6" ht="18.75" x14ac:dyDescent="0.25">
      <c r="A24" s="4"/>
      <c r="B24" s="5" t="s">
        <v>12</v>
      </c>
      <c r="C24" s="16">
        <f>C23-F23</f>
        <v>30769999</v>
      </c>
      <c r="D24" s="16"/>
      <c r="E24" s="16"/>
      <c r="F24" s="12"/>
    </row>
    <row r="25" spans="1:6" ht="18.75" x14ac:dyDescent="0.25">
      <c r="A25" s="1"/>
      <c r="B25" s="1"/>
    </row>
    <row r="26" spans="1:6" ht="18.75" customHeight="1" x14ac:dyDescent="0.25">
      <c r="A26" s="44"/>
      <c r="B26" s="40"/>
      <c r="E26" s="14" t="s">
        <v>61</v>
      </c>
      <c r="F26" s="22"/>
    </row>
    <row r="27" spans="1:6" ht="18.75" customHeight="1" x14ac:dyDescent="0.25">
      <c r="A27" s="44"/>
      <c r="B27" s="40"/>
      <c r="E27" s="39" t="s">
        <v>14</v>
      </c>
      <c r="F27" s="23"/>
    </row>
    <row r="28" spans="1:6" ht="15.75" x14ac:dyDescent="0.25">
      <c r="E28" s="24" t="s">
        <v>15</v>
      </c>
    </row>
    <row r="32" spans="1:6" s="9" customFormat="1" ht="18.75" x14ac:dyDescent="0.25">
      <c r="A32" s="2"/>
      <c r="B32" s="2"/>
      <c r="E32" s="39"/>
    </row>
    <row r="33" spans="1:5" s="9" customFormat="1" ht="18.75" x14ac:dyDescent="0.25">
      <c r="A33" s="2"/>
      <c r="B33" s="2"/>
      <c r="E33" s="39" t="s">
        <v>13</v>
      </c>
    </row>
  </sheetData>
  <mergeCells count="5">
    <mergeCell ref="A2:F2"/>
    <mergeCell ref="A3:F3"/>
    <mergeCell ref="A10:F10"/>
    <mergeCell ref="A11:F11"/>
    <mergeCell ref="A26:A27"/>
  </mergeCells>
  <pageMargins left="0.2" right="0.2" top="0.75" bottom="0.2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Buổi 2 T9</vt:lpstr>
      <vt:lpstr>Buổi 2 T10</vt:lpstr>
      <vt:lpstr>Buổi 2 T11</vt:lpstr>
      <vt:lpstr>Buổi 2 T12</vt:lpstr>
      <vt:lpstr>Buổi 2 T1</vt:lpstr>
      <vt:lpstr>Buổi 2 T2</vt:lpstr>
      <vt:lpstr>Buổi 2 T3</vt:lpstr>
      <vt:lpstr>Buổi 2 T4</vt:lpstr>
      <vt:lpstr>Buổi 2 T5</vt:lpstr>
      <vt:lpstr>Nam hoc 2017-2018</vt:lpstr>
      <vt:lpstr>Sheet4</vt:lpstr>
      <vt:lpstr>Sheet5</vt:lpstr>
      <vt:lpstr>'Buổi 2 T1'!chuong_phuluc3_name</vt:lpstr>
      <vt:lpstr>'Buổi 2 T10'!chuong_phuluc3_name</vt:lpstr>
      <vt:lpstr>'Buổi 2 T11'!chuong_phuluc3_name</vt:lpstr>
      <vt:lpstr>'Buổi 2 T12'!chuong_phuluc3_name</vt:lpstr>
      <vt:lpstr>'Buổi 2 T2'!chuong_phuluc3_name</vt:lpstr>
      <vt:lpstr>'Buổi 2 T3'!chuong_phuluc3_name</vt:lpstr>
      <vt:lpstr>'Buổi 2 T4'!chuong_phuluc3_name</vt:lpstr>
      <vt:lpstr>'Buổi 2 T5'!chuong_phuluc3_name</vt:lpstr>
      <vt:lpstr>'Buổi 2 T9'!chuong_phuluc3_name</vt:lpstr>
      <vt:lpstr>'Nam hoc 2017-2018'!chuong_phuluc3_name</vt:lpstr>
      <vt:lpstr>'Buổi 2 T1'!chuong_phuluc3_name_name</vt:lpstr>
      <vt:lpstr>'Buổi 2 T10'!chuong_phuluc3_name_name</vt:lpstr>
      <vt:lpstr>'Buổi 2 T11'!chuong_phuluc3_name_name</vt:lpstr>
      <vt:lpstr>'Buổi 2 T12'!chuong_phuluc3_name_name</vt:lpstr>
      <vt:lpstr>'Buổi 2 T2'!chuong_phuluc3_name_name</vt:lpstr>
      <vt:lpstr>'Buổi 2 T3'!chuong_phuluc3_name_name</vt:lpstr>
      <vt:lpstr>'Buổi 2 T4'!chuong_phuluc3_name_name</vt:lpstr>
      <vt:lpstr>'Buổi 2 T5'!chuong_phuluc3_name_name</vt:lpstr>
      <vt:lpstr>'Buổi 2 T9'!chuong_phuluc3_name_name</vt:lpstr>
      <vt:lpstr>'Nam hoc 2017-2018'!chuong_phuluc3_name_name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2018-10-09T16:01:49Z</cp:lastPrinted>
  <dcterms:created xsi:type="dcterms:W3CDTF">2017-04-09T02:02:48Z</dcterms:created>
  <dcterms:modified xsi:type="dcterms:W3CDTF">2018-10-09T16:02:24Z</dcterms:modified>
</cp:coreProperties>
</file>