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155" windowHeight="7755" firstSheet="5" activeTab="10"/>
  </bookViews>
  <sheets>
    <sheet name="Tiền bán trú T8" sheetId="2" r:id="rId1"/>
    <sheet name="Tiền bán trú T9" sheetId="8" r:id="rId2"/>
    <sheet name="Tiền bán trú T10" sheetId="19" r:id="rId3"/>
    <sheet name="Tiền bán trú T11" sheetId="20" r:id="rId4"/>
    <sheet name="Tiền bán trú T12" sheetId="21" r:id="rId5"/>
    <sheet name="Tiền bán trú 01" sheetId="22" r:id="rId6"/>
    <sheet name="Tiền bán trú 02" sheetId="23" r:id="rId7"/>
    <sheet name="Tiền bán trú 3" sheetId="24" r:id="rId8"/>
    <sheet name="Tiền bán trú 4" sheetId="25" r:id="rId9"/>
    <sheet name="Tiền bán trú 5" sheetId="26" r:id="rId10"/>
    <sheet name="Tong cong" sheetId="27" r:id="rId11"/>
    <sheet name="Sheet5" sheetId="5" r:id="rId12"/>
  </sheets>
  <definedNames>
    <definedName name="chuong_phuluc3_name" localSheetId="5">'Tiền bán trú 01'!$B$7</definedName>
    <definedName name="chuong_phuluc3_name" localSheetId="6">'Tiền bán trú 02'!$B$7</definedName>
    <definedName name="chuong_phuluc3_name" localSheetId="7">'Tiền bán trú 3'!$B$7</definedName>
    <definedName name="chuong_phuluc3_name" localSheetId="8">'Tiền bán trú 4'!$B$7</definedName>
    <definedName name="chuong_phuluc3_name" localSheetId="9">'Tiền bán trú 5'!$B$7</definedName>
    <definedName name="chuong_phuluc3_name" localSheetId="2">'Tiền bán trú T10'!$B$7</definedName>
    <definedName name="chuong_phuluc3_name" localSheetId="3">'Tiền bán trú T11'!$B$7</definedName>
    <definedName name="chuong_phuluc3_name" localSheetId="4">'Tiền bán trú T12'!$B$7</definedName>
    <definedName name="chuong_phuluc3_name" localSheetId="0">'Tiền bán trú T8'!$B$7</definedName>
    <definedName name="chuong_phuluc3_name" localSheetId="1">'Tiền bán trú T9'!$B$7</definedName>
    <definedName name="chuong_phuluc3_name" localSheetId="10">'Tong cong'!$B$7</definedName>
    <definedName name="chuong_phuluc3_name_name" localSheetId="5">'Tiền bán trú 01'!$A$10</definedName>
    <definedName name="chuong_phuluc3_name_name" localSheetId="6">'Tiền bán trú 02'!$A$10</definedName>
    <definedName name="chuong_phuluc3_name_name" localSheetId="7">'Tiền bán trú 3'!$A$10</definedName>
    <definedName name="chuong_phuluc3_name_name" localSheetId="8">'Tiền bán trú 4'!$A$10</definedName>
    <definedName name="chuong_phuluc3_name_name" localSheetId="9">'Tiền bán trú 5'!$A$10</definedName>
    <definedName name="chuong_phuluc3_name_name" localSheetId="2">'Tiền bán trú T10'!$A$10</definedName>
    <definedName name="chuong_phuluc3_name_name" localSheetId="3">'Tiền bán trú T11'!$A$10</definedName>
    <definedName name="chuong_phuluc3_name_name" localSheetId="4">'Tiền bán trú T12'!$A$10</definedName>
    <definedName name="chuong_phuluc3_name_name" localSheetId="0">'Tiền bán trú T8'!$A$10</definedName>
    <definedName name="chuong_phuluc3_name_name" localSheetId="1">'Tiền bán trú T9'!$A$10</definedName>
    <definedName name="chuong_phuluc3_name_name" localSheetId="10">'Tong cong'!$A$10</definedName>
  </definedNames>
  <calcPr calcId="144525"/>
</workbook>
</file>

<file path=xl/calcChain.xml><?xml version="1.0" encoding="utf-8"?>
<calcChain xmlns="http://schemas.openxmlformats.org/spreadsheetml/2006/main">
  <c r="Z28" i="27" l="1"/>
  <c r="Z29" i="27"/>
  <c r="Z30" i="27"/>
  <c r="Z31" i="27" s="1"/>
  <c r="M32" i="27" s="1"/>
  <c r="Z27" i="27"/>
  <c r="Y28" i="27"/>
  <c r="Y29" i="27"/>
  <c r="Y31" i="27" s="1"/>
  <c r="Y30" i="27"/>
  <c r="Y27" i="27"/>
  <c r="X28" i="27"/>
  <c r="X29" i="27"/>
  <c r="X30" i="27"/>
  <c r="X27" i="27"/>
  <c r="W31" i="27"/>
  <c r="W28" i="27"/>
  <c r="W29" i="27"/>
  <c r="W30" i="27"/>
  <c r="W27" i="27"/>
  <c r="V28" i="27"/>
  <c r="V29" i="27"/>
  <c r="V30" i="27"/>
  <c r="V27" i="27"/>
  <c r="U28" i="27"/>
  <c r="U29" i="27"/>
  <c r="U30" i="27"/>
  <c r="U27" i="27"/>
  <c r="T28" i="27"/>
  <c r="T29" i="27"/>
  <c r="T30" i="27"/>
  <c r="T27" i="27"/>
  <c r="S28" i="27"/>
  <c r="S29" i="27"/>
  <c r="S30" i="27"/>
  <c r="S27" i="27"/>
  <c r="R28" i="27"/>
  <c r="R29" i="27"/>
  <c r="R30" i="27"/>
  <c r="R27" i="27"/>
  <c r="Q31" i="27"/>
  <c r="Q28" i="27"/>
  <c r="Q29" i="27"/>
  <c r="Q30" i="27"/>
  <c r="Q27" i="27"/>
  <c r="P31" i="27"/>
  <c r="P28" i="27"/>
  <c r="P29" i="27"/>
  <c r="P30" i="27"/>
  <c r="P27" i="27"/>
  <c r="M31" i="27"/>
  <c r="M28" i="27"/>
  <c r="M29" i="27"/>
  <c r="M27" i="27"/>
  <c r="L29" i="27"/>
  <c r="L28" i="27"/>
  <c r="L31" i="27" s="1"/>
  <c r="K29" i="27"/>
  <c r="K28" i="27"/>
  <c r="J29" i="27"/>
  <c r="J28" i="27"/>
  <c r="I29" i="27"/>
  <c r="I28" i="27"/>
  <c r="H29" i="27"/>
  <c r="H31" i="27" s="1"/>
  <c r="H28" i="27"/>
  <c r="G29" i="27"/>
  <c r="G31" i="27" s="1"/>
  <c r="G28" i="27"/>
  <c r="F29" i="27"/>
  <c r="F31" i="27" s="1"/>
  <c r="F28" i="27"/>
  <c r="E29" i="27"/>
  <c r="E28" i="27"/>
  <c r="D29" i="27"/>
  <c r="D28" i="27"/>
  <c r="D31" i="27" s="1"/>
  <c r="J31" i="27"/>
  <c r="K31" i="27"/>
  <c r="C31" i="27"/>
  <c r="C28" i="27"/>
  <c r="C29" i="27"/>
  <c r="C27" i="2"/>
  <c r="C27" i="27"/>
  <c r="X22" i="27"/>
  <c r="W22" i="27"/>
  <c r="V22" i="27"/>
  <c r="U22" i="27"/>
  <c r="T22" i="27"/>
  <c r="S22" i="27"/>
  <c r="R22" i="27"/>
  <c r="Q22" i="27"/>
  <c r="M24" i="27"/>
  <c r="M23" i="27"/>
  <c r="M22" i="27"/>
  <c r="C24" i="27"/>
  <c r="C22" i="27"/>
  <c r="C23" i="27"/>
  <c r="Q19" i="27"/>
  <c r="R19" i="27"/>
  <c r="S19" i="27"/>
  <c r="T19" i="27"/>
  <c r="U19" i="27"/>
  <c r="V19" i="27"/>
  <c r="W19" i="27"/>
  <c r="X19" i="27"/>
  <c r="Y19" i="27"/>
  <c r="P18" i="27"/>
  <c r="Q18" i="27"/>
  <c r="R18" i="27"/>
  <c r="S18" i="27"/>
  <c r="T18" i="27"/>
  <c r="U18" i="27"/>
  <c r="V18" i="27"/>
  <c r="W18" i="27"/>
  <c r="X18" i="27"/>
  <c r="Y18" i="27"/>
  <c r="P17" i="27"/>
  <c r="Q17" i="27"/>
  <c r="Z17" i="27" s="1"/>
  <c r="R17" i="27"/>
  <c r="S17" i="27"/>
  <c r="T17" i="27"/>
  <c r="U17" i="27"/>
  <c r="V17" i="27"/>
  <c r="W17" i="27"/>
  <c r="X17" i="27"/>
  <c r="Y17" i="27"/>
  <c r="X16" i="27"/>
  <c r="Y16" i="27"/>
  <c r="W16" i="27"/>
  <c r="V16" i="27"/>
  <c r="U16" i="27"/>
  <c r="T16" i="27"/>
  <c r="S16" i="27"/>
  <c r="R16" i="27"/>
  <c r="Q16" i="27"/>
  <c r="P16" i="27"/>
  <c r="Z16" i="27" s="1"/>
  <c r="L18" i="27"/>
  <c r="L17" i="27"/>
  <c r="K18" i="27"/>
  <c r="K19" i="27" s="1"/>
  <c r="K17" i="27"/>
  <c r="J18" i="27"/>
  <c r="J17" i="27"/>
  <c r="I18" i="27"/>
  <c r="I17" i="27"/>
  <c r="H18" i="27"/>
  <c r="H17" i="27"/>
  <c r="G18" i="27"/>
  <c r="G17" i="27"/>
  <c r="F18" i="27"/>
  <c r="E18" i="27"/>
  <c r="F17" i="27"/>
  <c r="E17" i="27"/>
  <c r="D18" i="27"/>
  <c r="D17" i="27"/>
  <c r="C17" i="27"/>
  <c r="C18" i="27"/>
  <c r="C18" i="2"/>
  <c r="C16" i="27"/>
  <c r="M16" i="27" s="1"/>
  <c r="X31" i="27" l="1"/>
  <c r="V31" i="27"/>
  <c r="U31" i="27"/>
  <c r="T31" i="27"/>
  <c r="S31" i="27"/>
  <c r="R31" i="27"/>
  <c r="I31" i="27"/>
  <c r="E31" i="27"/>
  <c r="P19" i="27"/>
  <c r="Z18" i="27"/>
  <c r="Z19" i="27" s="1"/>
  <c r="I19" i="27"/>
  <c r="D19" i="27"/>
  <c r="F19" i="27"/>
  <c r="J19" i="27"/>
  <c r="L19" i="27"/>
  <c r="M18" i="27"/>
  <c r="M17" i="27"/>
  <c r="H19" i="27"/>
  <c r="C19" i="27"/>
  <c r="G19" i="27"/>
  <c r="E19" i="27"/>
  <c r="F29" i="26"/>
  <c r="F30" i="26"/>
  <c r="M19" i="27" l="1"/>
  <c r="M20" i="27" s="1"/>
  <c r="C27" i="26"/>
  <c r="F27" i="26" s="1"/>
  <c r="F26" i="26"/>
  <c r="F23" i="26"/>
  <c r="Y22" i="27" s="1"/>
  <c r="Z22" i="27" s="1"/>
  <c r="Z24" i="27" s="1"/>
  <c r="M25" i="27" s="1"/>
  <c r="F18" i="26"/>
  <c r="C27" i="25" l="1"/>
  <c r="F27" i="25"/>
  <c r="F26" i="25"/>
  <c r="F23" i="25"/>
  <c r="F18" i="25"/>
  <c r="F30" i="25" l="1"/>
  <c r="F23" i="24"/>
  <c r="F27" i="24"/>
  <c r="F30" i="24" s="1"/>
  <c r="F26" i="24"/>
  <c r="F18" i="24"/>
  <c r="F27" i="23" l="1"/>
  <c r="F26" i="23"/>
  <c r="F30" i="23" s="1"/>
  <c r="F23" i="23"/>
  <c r="F18" i="23"/>
  <c r="F27" i="22" l="1"/>
  <c r="F26" i="22"/>
  <c r="F30" i="22" s="1"/>
  <c r="F23" i="22"/>
  <c r="F18" i="22"/>
  <c r="F27" i="21" l="1"/>
  <c r="F26" i="21"/>
  <c r="F30" i="21" s="1"/>
  <c r="F23" i="21"/>
  <c r="F18" i="21"/>
  <c r="C28" i="20" l="1"/>
  <c r="F27" i="20" l="1"/>
  <c r="F26" i="20"/>
  <c r="F30" i="20" s="1"/>
  <c r="F23" i="20"/>
  <c r="F18" i="20"/>
  <c r="F23" i="19"/>
  <c r="F27" i="19" l="1"/>
  <c r="F26" i="19"/>
  <c r="F30" i="19" s="1"/>
  <c r="F28" i="8"/>
  <c r="F27" i="8"/>
  <c r="F30" i="8" s="1"/>
  <c r="F23" i="8"/>
  <c r="F18" i="19" l="1"/>
  <c r="F18" i="8"/>
  <c r="F27" i="2"/>
  <c r="C23" i="8" l="1"/>
  <c r="C24" i="8" l="1"/>
  <c r="C21" i="19" s="1"/>
  <c r="C23" i="19" s="1"/>
  <c r="C24" i="19" s="1"/>
  <c r="C21" i="20" s="1"/>
  <c r="C23" i="20" s="1"/>
  <c r="C24" i="20" s="1"/>
  <c r="C21" i="21" s="1"/>
  <c r="C23" i="21" s="1"/>
  <c r="C24" i="21" s="1"/>
  <c r="C21" i="22" s="1"/>
  <c r="C23" i="22" s="1"/>
  <c r="C24" i="22" s="1"/>
  <c r="C21" i="23" s="1"/>
  <c r="C23" i="23" s="1"/>
  <c r="C24" i="23" s="1"/>
  <c r="C21" i="24" s="1"/>
  <c r="C23" i="24" s="1"/>
  <c r="C24" i="24" s="1"/>
  <c r="C21" i="25" s="1"/>
  <c r="C23" i="25" s="1"/>
  <c r="C24" i="25" s="1"/>
  <c r="C28" i="2"/>
  <c r="C26" i="8" s="1"/>
  <c r="C30" i="8" s="1"/>
  <c r="C31" i="8" s="1"/>
  <c r="C26" i="19" s="1"/>
  <c r="C30" i="19" s="1"/>
  <c r="C31" i="19" s="1"/>
  <c r="C26" i="20" s="1"/>
  <c r="C30" i="20" s="1"/>
  <c r="C31" i="20" s="1"/>
  <c r="C26" i="21" s="1"/>
  <c r="C30" i="21" s="1"/>
  <c r="C31" i="21" s="1"/>
  <c r="C26" i="22" s="1"/>
  <c r="C30" i="22" s="1"/>
  <c r="C31" i="22" s="1"/>
  <c r="C26" i="23" s="1"/>
  <c r="C30" i="23" s="1"/>
  <c r="C31" i="23" s="1"/>
  <c r="C26" i="24" s="1"/>
  <c r="C30" i="24" s="1"/>
  <c r="C31" i="24" s="1"/>
  <c r="C26" i="25" s="1"/>
  <c r="C30" i="25" s="1"/>
  <c r="C31" i="25" s="1"/>
  <c r="F18" i="2"/>
  <c r="C21" i="26" l="1"/>
  <c r="C23" i="26" s="1"/>
  <c r="C24" i="26" s="1"/>
  <c r="C26" i="26"/>
  <c r="C30" i="26" s="1"/>
  <c r="C31" i="26" s="1"/>
  <c r="C19" i="2"/>
  <c r="C15" i="8" s="1"/>
  <c r="C18" i="8" s="1"/>
  <c r="C19" i="8" l="1"/>
  <c r="C15" i="19" s="1"/>
  <c r="C18" i="19" l="1"/>
  <c r="C19" i="19" s="1"/>
  <c r="C15" i="20" s="1"/>
  <c r="C18" i="20" s="1"/>
  <c r="C19" i="20" s="1"/>
  <c r="C15" i="21" s="1"/>
  <c r="C18" i="21" s="1"/>
  <c r="C19" i="21" s="1"/>
  <c r="C15" i="22" s="1"/>
  <c r="C18" i="22" s="1"/>
  <c r="C19" i="22" s="1"/>
  <c r="C15" i="23" s="1"/>
  <c r="C18" i="23" s="1"/>
  <c r="C19" i="23" s="1"/>
  <c r="C15" i="24" s="1"/>
  <c r="C18" i="24" s="1"/>
  <c r="C19" i="24" s="1"/>
  <c r="C15" i="25" s="1"/>
  <c r="C18" i="25" s="1"/>
  <c r="C19" i="25" s="1"/>
  <c r="C15" i="26" s="1"/>
  <c r="C18" i="26" s="1"/>
  <c r="C19" i="26" s="1"/>
</calcChain>
</file>

<file path=xl/sharedStrings.xml><?xml version="1.0" encoding="utf-8"?>
<sst xmlns="http://schemas.openxmlformats.org/spreadsheetml/2006/main" count="535" uniqueCount="210">
  <si>
    <t>CỘNG HÒA XÃ HỘI CHỦ NGHĨA VIỆT NAM</t>
  </si>
  <si>
    <t>Độc lập - Tự do - Hạnh phúc</t>
  </si>
  <si>
    <t>I</t>
  </si>
  <si>
    <t>II</t>
  </si>
  <si>
    <t>III</t>
  </si>
  <si>
    <t>Đơn vị tính: Đồng</t>
  </si>
  <si>
    <t>Tổng cộng:</t>
  </si>
  <si>
    <t>Mẫu CKQ 01</t>
  </si>
  <si>
    <t>- Địa chỉ: ấp Trảng Sắn, Vĩnh Hòa, Phú Giáo, Bình Dương</t>
  </si>
  <si>
    <t>Số tt</t>
  </si>
  <si>
    <t>Các khoản thu</t>
  </si>
  <si>
    <t>Số tiền thu</t>
  </si>
  <si>
    <t>Sử dụng nguồn thu</t>
  </si>
  <si>
    <t>Số tiền chi</t>
  </si>
  <si>
    <r>
      <rPr>
        <sz val="14"/>
        <color theme="1"/>
        <rFont val="Times New Roman"/>
        <family val="1"/>
      </rPr>
      <t xml:space="preserve">- Tên Quỹ: </t>
    </r>
    <r>
      <rPr>
        <b/>
        <sz val="14"/>
        <color theme="1"/>
        <rFont val="Times New Roman"/>
        <family val="1"/>
      </rPr>
      <t xml:space="preserve"> Tiền ăn bán trú, Đồ dùng bán trú, CSVC bán trú</t>
    </r>
  </si>
  <si>
    <t>Tiền ăn bán trú</t>
  </si>
  <si>
    <t>Đồ dùng bán trú</t>
  </si>
  <si>
    <t>Cơ sở vật chất bán trú</t>
  </si>
  <si>
    <t>Stt</t>
  </si>
  <si>
    <t>Tồn quỹ cuối kỳ:</t>
  </si>
  <si>
    <t>Trưởng ban quản lý quỹ</t>
  </si>
  <si>
    <t>(Chủ tài khoản)</t>
  </si>
  <si>
    <r>
      <rPr>
        <sz val="14"/>
        <color theme="1"/>
        <rFont val="Times New Roman"/>
        <family val="1"/>
      </rPr>
      <t xml:space="preserve">Đơn vị công bố thông tin: </t>
    </r>
    <r>
      <rPr>
        <b/>
        <sz val="14"/>
        <color theme="1"/>
        <rFont val="Times New Roman"/>
        <family val="1"/>
      </rPr>
      <t>Trường TH Vĩnh Hòa B</t>
    </r>
  </si>
  <si>
    <r>
      <t xml:space="preserve">Đơn vị công bố thông tin: </t>
    </r>
    <r>
      <rPr>
        <b/>
        <sz val="14"/>
        <color theme="1"/>
        <rFont val="Times New Roman"/>
        <family val="1"/>
      </rPr>
      <t>Trường TH Vĩnh Hòa B</t>
    </r>
  </si>
  <si>
    <t>CÔNG KHAI QUYẾT TOÁN THU VÀ SỬ DỤNG NGUỒN THU 8/2017</t>
  </si>
  <si>
    <t>- Số điện thoại (nếu có): 0274 3672 327</t>
  </si>
  <si>
    <t>NĂM HỌC 2017-2018</t>
  </si>
  <si>
    <t>CÔNG KHAI QUYẾT TOÁN THU VÀ SỬ DỤNG NGUỒN THU 9/2017</t>
  </si>
  <si>
    <t>Tồn quỹ tháng 8/2017 chuyển sang</t>
  </si>
  <si>
    <t>Thu tiền ăn hs bán trú tháng 8/2017</t>
  </si>
  <si>
    <t>Chi tiền thực phẩm công ty Nguyên Thành Đạt tháng 8/2017</t>
  </si>
  <si>
    <t>Chi tiền thực phẩm công ty Ánh Hồng tháng 8/2017</t>
  </si>
  <si>
    <t>Chi tiền thực phẩm công ty sữa Nuti Food tháng 8/2017</t>
  </si>
  <si>
    <t>Thu tiền bảo mẫu, quản lý bán trú tháng 8/2017</t>
  </si>
  <si>
    <t>Thu tiền ga, cấp dưỡng tháng 8/2017</t>
  </si>
  <si>
    <t>Thu tiền ăn CBQL, GV phụ trách bán trú tháng 8/2017</t>
  </si>
  <si>
    <t>Thu đồ dùng bán trú năm học 2017-2018</t>
  </si>
  <si>
    <t>Thu tồn năm học 2016-2017 chuyển sang</t>
  </si>
  <si>
    <t>Chi tiền bảo mẫu tháng 8/2017</t>
  </si>
  <si>
    <t>Chi tiền cho quản lý bán trú tháng 8/2017</t>
  </si>
  <si>
    <t>Chi tiền ga tháng 8/2017</t>
  </si>
  <si>
    <t>Thu tiền ăn hs bán trú tháng 9/2017</t>
  </si>
  <si>
    <t>Thu tiền bảo mẫu, quản lý bán trú tháng 9/2017</t>
  </si>
  <si>
    <t>Thu tiền ga, cấp dưỡng tháng 9/2017</t>
  </si>
  <si>
    <t>Chi tiền công nhân viên nhà bếp tháng 9/2017</t>
  </si>
  <si>
    <t>Chi tiền bảo mẫu tháng 9/2017</t>
  </si>
  <si>
    <t>Chi tiền cho quản lý bán trú tháng 9/2017</t>
  </si>
  <si>
    <t>CÔNG KHAI QUYẾT TOÁN THU VÀ SỬ DỤNG NGUỒN THU 10/2017</t>
  </si>
  <si>
    <t>Tồn quỹ tháng 9/2017 chuyển sang</t>
  </si>
  <si>
    <t>Chi tiền thực phẩm công ty Nguyên Thành Đạt tháng 10/2017</t>
  </si>
  <si>
    <t>Chi tiền thực phẩm công ty sữa Nuti Food tháng 10/2017</t>
  </si>
  <si>
    <t>Chi tiền thực phẩm công ty Ánh Hồng tháng 10/2017</t>
  </si>
  <si>
    <t>Chi tiền thực phẩm công ty Nguyên Thành Đạt tháng 9/2017</t>
  </si>
  <si>
    <t>Chi tiền thực phẩm công ty sữa Nuti Food tháng 9/2017</t>
  </si>
  <si>
    <t>Chi tiền thực phẩm công ty Ánh Hồng tháng 9/2017</t>
  </si>
  <si>
    <t>Chi tiền bảo mẫu tháng 10/2017</t>
  </si>
  <si>
    <t>Chi tiền cho quản lý bán trú tháng 10/2017</t>
  </si>
  <si>
    <t>Thu tiền ga, cấp dưỡng tháng 10/2017</t>
  </si>
  <si>
    <t>Thu tiền bảo mẫu, quản lý bán trú tháng 10/2017</t>
  </si>
  <si>
    <t>Chi tiền ga tháng 9/2017</t>
  </si>
  <si>
    <t>Chi tiền ga tháng 10/2017</t>
  </si>
  <si>
    <t>Thu tồn tháng 9/2017 chuyển sang</t>
  </si>
  <si>
    <t>Thu tồn tiền ga năm học 2016-2017 chuyển sang</t>
  </si>
  <si>
    <t>Thu tồn tiền ăn năm học 2016-2017 chuyển sang</t>
  </si>
  <si>
    <t>Thu tiền ăn CBQL, GV phụ trách bán trú tháng 9/2017</t>
  </si>
  <si>
    <t>Thu tiền ăn hs bán trú tháng 10/2017</t>
  </si>
  <si>
    <t>Thu tiền ăn CBQL, GV phụ trách bán trú tháng 10/2017</t>
  </si>
  <si>
    <t>Mua khăn, bàn chải, kem đánh răng cho hs bán trú</t>
  </si>
  <si>
    <t>Chi tiền cấp dưỡng tháng 8/2017</t>
  </si>
  <si>
    <t>Mua đồ dùng nhà bếp</t>
  </si>
  <si>
    <t>Chi tiền cấp dưỡng tháng 10/2017</t>
  </si>
  <si>
    <t>CÔNG KHAI QUYẾT TOÁN THU VÀ SỬ DỤNG NGUỒN THU 11/2017</t>
  </si>
  <si>
    <t>Tồn quỹ tháng 10/2017 chuyển sang</t>
  </si>
  <si>
    <t>Thu tiền ăn hs bán trú tháng 11/2017</t>
  </si>
  <si>
    <t>Thu tiền ăn CBQL, GV phụ trách bán trú tháng 11/2017</t>
  </si>
  <si>
    <t>Thu tiền bảo mẫu, quản lý bán trú tháng 11/2017</t>
  </si>
  <si>
    <t>Thu tiền ga, cấp dưỡng tháng 11/2017</t>
  </si>
  <si>
    <t>Chi tiền thực phẩm công ty Nguyên Thành Đạt tháng 11/2017</t>
  </si>
  <si>
    <t>Chi tiền thực phẩm công ty sữa Nuti Food tháng 11/2017</t>
  </si>
  <si>
    <t>Chi tiền thực phẩm công ty Ánh Hồng tháng 11/2017</t>
  </si>
  <si>
    <t>Chi tiền bảo mẫu tháng 11/2017</t>
  </si>
  <si>
    <t>Chi tiền cho quản lý bán trú tháng 11/2017</t>
  </si>
  <si>
    <t>Chi tiền cấp dưỡng tháng 11/2017</t>
  </si>
  <si>
    <t>Chi tiền ga tháng 11/2017</t>
  </si>
  <si>
    <t>Làm giá treo ca, ly, bàn chải; khung rèm thay đồ</t>
  </si>
  <si>
    <t>Thu tồn tháng 10/2017 chuyển sang</t>
  </si>
  <si>
    <t>Vĩnh Hòa, ngày 04 tháng 12 năm2017</t>
  </si>
  <si>
    <t>Vĩnh Hòa, ngày 02 tháng 11 năm2017</t>
  </si>
  <si>
    <t>Vĩnh Hòa, ngày 06 tháng 10 năm2017</t>
  </si>
  <si>
    <t>Vĩnh Hòa, ngày 08 tháng 9 năm2017</t>
  </si>
  <si>
    <t>Vi Văn Khởi</t>
  </si>
  <si>
    <t>CÔNG KHAI QUYẾT TOÁN THU VÀ SỬ DỤNG NGUỒN THU 12/2017</t>
  </si>
  <si>
    <t>Chi tiền thực phẩm công ty Nguyên Thành Đạt tháng 12/2017</t>
  </si>
  <si>
    <t>Thu tiền ăn hs bán trú tháng 12/2017</t>
  </si>
  <si>
    <t>Thu tiền ăn CBQL, GV phụ trách bán trú tháng 12/2017</t>
  </si>
  <si>
    <t>Chi tiền thực phẩm công ty sữa Nuti Food tháng 12/2017</t>
  </si>
  <si>
    <t>Chi tiền thực phẩm công ty Ánh Hồng tháng 12/2017</t>
  </si>
  <si>
    <t>Tồn quỹ tháng 11/2017 chuyển sang</t>
  </si>
  <si>
    <t>Thu tồn tháng 11/2017 chuyển sang</t>
  </si>
  <si>
    <t>Mua đồ dùng nhà bếp, kem đánh răng cho hs</t>
  </si>
  <si>
    <t>Thu tiền bảo mẫu, quản lý bán trú tháng 12/2017</t>
  </si>
  <si>
    <t>Thu tiền ga, cấp dưỡng tháng 12/2017</t>
  </si>
  <si>
    <t>Chi tiền bảo mẫu tháng 12/2017</t>
  </si>
  <si>
    <t>Chi tiền cho quản lý bán trú tháng 12/2017</t>
  </si>
  <si>
    <t>Chi tiền cấp dưỡng tháng 12/2017</t>
  </si>
  <si>
    <t>Chi tiền ga tháng 12/2017</t>
  </si>
  <si>
    <t>Vĩnh Hòa, ngày 04 tháng 01 năm 2018</t>
  </si>
  <si>
    <t>CÔNG KHAI QUYẾT TOÁN THU VÀ SỬ DỤNG NGUỒN THU 01/2018</t>
  </si>
  <si>
    <t>Tồn quỹ tháng 12/2017 chuyển sang</t>
  </si>
  <si>
    <t>Thu tiền ăn hs bán trú tháng 01/2018</t>
  </si>
  <si>
    <t>Thu tiền ăn CBQL, GV phụ trách bán trú tháng 01/2018</t>
  </si>
  <si>
    <t>Chi tiền thực phẩm công ty Nguyên Thành Đạt tháng 01/2018</t>
  </si>
  <si>
    <t>Chi tiền thực phẩm công ty sữa Nuti Food tháng 01/2018</t>
  </si>
  <si>
    <t>Chi tiền thực phẩm công ty Ánh Hồng tháng 01/2018</t>
  </si>
  <si>
    <t>Thu tồn tháng 12/2017 chuyển sang</t>
  </si>
  <si>
    <t>Sửa bếp ga</t>
  </si>
  <si>
    <t>Thu tiền bảo mẫu, quản lý bán trú tháng 01/2018</t>
  </si>
  <si>
    <t>Thu tiền ga, cấp dưỡng tháng 01/2018</t>
  </si>
  <si>
    <t>Chi tiền bảo mẫu tháng 01/2018</t>
  </si>
  <si>
    <t>Chi tiền cho quản lý bán trú tháng 01/2018</t>
  </si>
  <si>
    <t>Chi tiền cấp dưỡng tháng 01/2018</t>
  </si>
  <si>
    <t>Chi tiền ga tháng 01/2018</t>
  </si>
  <si>
    <t>Vĩnh Hòa, ngày 05 tháng 02 năm 2018</t>
  </si>
  <si>
    <t>Tồn quỹ tháng 01/2018 chuyển sang</t>
  </si>
  <si>
    <t>CÔNG KHAI QUYẾT TOÁN THU VÀ SỬ DỤNG NGUỒN THU 02/2018</t>
  </si>
  <si>
    <t>Thu tiền ăn hs bán trú tháng 02/2018</t>
  </si>
  <si>
    <t>Thu tiền ăn CBQL, GV phụ trách bán trú tháng 02/2018</t>
  </si>
  <si>
    <t>Chi tiền thực phẩm công ty Nguyên Thành Đạt tháng 02/2018</t>
  </si>
  <si>
    <t>Chi tiền thực phẩm công ty sữa Nuti Food tháng 02/2018</t>
  </si>
  <si>
    <t>Chi tiền thực phẩm công ty Ánh Hồng tháng 02/2018</t>
  </si>
  <si>
    <t>Thu tồn tháng 01/2018 chuyển sang</t>
  </si>
  <si>
    <t>Thu tiền bảo mẫu, quản lý bán trú tháng 02/2018</t>
  </si>
  <si>
    <t>Thu tiền ga, cấp dưỡng tháng 02/2018</t>
  </si>
  <si>
    <t>Chi tiền bảo mẫu tháng 02/2018</t>
  </si>
  <si>
    <t>Chi tiền cho quản lý bán trú tháng 02/2018</t>
  </si>
  <si>
    <t>Chi tiền cấp dưỡng tháng 02/2018</t>
  </si>
  <si>
    <t>Chi tiền ga tháng 02/2018</t>
  </si>
  <si>
    <t>Vĩnh Hòa, ngày 05 tháng 3 năm 2018</t>
  </si>
  <si>
    <t>CÔNG KHAI QUYẾT TOÁN THU VÀ SỬ DỤNG NGUỒN THU 3/2018</t>
  </si>
  <si>
    <t>Tồn quỹ tháng 02/2018 chuyển sang</t>
  </si>
  <si>
    <t>Thu tồn tháng 02/2018 chuyển sang</t>
  </si>
  <si>
    <t>Vĩnh Hòa, ngày 05 tháng 4 năm 2018</t>
  </si>
  <si>
    <t>Thu tiền ăn hs bán trú tháng 3/2018</t>
  </si>
  <si>
    <t>Thu tiền ăn CBQL, GV phụ trách bán trú tháng 3/2018</t>
  </si>
  <si>
    <t>Chi tiền thực phẩm công ty Nguyên Thành Đạt tháng 3/2018</t>
  </si>
  <si>
    <t>Chi tiền thực phẩm công ty sữa Nuti Food tháng 3/2018</t>
  </si>
  <si>
    <t>Chi tiền thực phẩm công ty Ánh Hồng tháng 3/2018</t>
  </si>
  <si>
    <t>Chi tiền bảo mẫu tháng 3/2018</t>
  </si>
  <si>
    <t>Thu tiền bảo mẫu, quản lý bán trú tháng 3/2018</t>
  </si>
  <si>
    <t>Thu tiền ga, cấp dưỡng tháng 3/2018</t>
  </si>
  <si>
    <t>Chi tiền cấp dưỡng tháng 3/2018</t>
  </si>
  <si>
    <t>Chi tiền ga tháng 3/2018</t>
  </si>
  <si>
    <t>Chi tiền cho quản lý bán trú tháng 3/2018</t>
  </si>
  <si>
    <t>CÔNG KHAI QUYẾT TOÁN THU VÀ SỬ DỤNG NGUỒN THU 4/2018</t>
  </si>
  <si>
    <t>Tồn quỹ tháng 3/2018 chuyển sang</t>
  </si>
  <si>
    <t>Thu tiền ăn hs bán trú tháng 4/2018</t>
  </si>
  <si>
    <t>Thu tiền ăn CBQL, GV phụ trách bán trú tháng 4/2018</t>
  </si>
  <si>
    <t>Thu tiền bảo mẫu, quản lý bán trú tháng 4/2018</t>
  </si>
  <si>
    <t>Thu tiền ga, cấp dưỡng tháng 4/2018</t>
  </si>
  <si>
    <t>Thu tồn tháng 3/2018 chuyển sang</t>
  </si>
  <si>
    <t>Vĩnh Hòa, ngày 04 tháng 5 năm 2018</t>
  </si>
  <si>
    <t>Chi tiền thực phẩm công ty Nguyên Thành Đạt tháng 4/2018</t>
  </si>
  <si>
    <t>Chi tiền thực phẩm công ty sữa Nuti Food tháng 4/2018</t>
  </si>
  <si>
    <t>Chi tiền thực phẩm công ty Ánh Hồng tháng 4/2018</t>
  </si>
  <si>
    <t>Chi tiền cho quản lý bán trú tháng 4/2018</t>
  </si>
  <si>
    <t>Chi tiền cấp dưỡng tháng 4/2018</t>
  </si>
  <si>
    <t>CÔNG KHAI QUYẾT TOÁN THU VÀ SỬ DỤNG NGUỒN THU 5/2018</t>
  </si>
  <si>
    <t>Tồn quỹ tháng 4/2018 chuyển sang</t>
  </si>
  <si>
    <t>Thu tiền ăn hs bán trú tháng 5/2018</t>
  </si>
  <si>
    <t>Thu tiền ăn CBQL, GV phụ trách bán trú tháng 5/2018</t>
  </si>
  <si>
    <t>Chi tiền thực phẩm công ty Nguyên Thành Đạt tháng 5/2018</t>
  </si>
  <si>
    <t>Chi tiền thực phẩm công ty sữa Nuti Food tháng 5/2018</t>
  </si>
  <si>
    <t>Chi tiền thực phẩm công ty Ánh Hồng tháng 5/2018</t>
  </si>
  <si>
    <t>Thu tồn tháng 4/2018 chuyển sang</t>
  </si>
  <si>
    <t>Thu tiền bảo mẫu, quản lý bán trú tháng 5/2018</t>
  </si>
  <si>
    <t>Thu tiền ga, cấp dưỡng tháng 5/2018</t>
  </si>
  <si>
    <t>Chi tiền bảo mẫu tháng 5/2018</t>
  </si>
  <si>
    <t>Chi tiền cho quản lý bán trú tháng 5/2018</t>
  </si>
  <si>
    <t>Chi tiền cấp dưỡng tháng 5/2018</t>
  </si>
  <si>
    <t>Chi tiền bảo mẫu tháng 4/2018</t>
  </si>
  <si>
    <t>Vĩnh Hòa, ngày 21 tháng 5 năm 2018</t>
  </si>
  <si>
    <t>Chi tiền ga tháng 4+5/2018</t>
  </si>
  <si>
    <t xml:space="preserve">CÔNG KHAI QUYẾT TOÁN THU VÀ SỬ DỤNG NGUỒN THU </t>
  </si>
  <si>
    <t>T8</t>
  </si>
  <si>
    <t>T9</t>
  </si>
  <si>
    <t>T10</t>
  </si>
  <si>
    <t>T11</t>
  </si>
  <si>
    <t>T12</t>
  </si>
  <si>
    <t>T1</t>
  </si>
  <si>
    <t>T2</t>
  </si>
  <si>
    <t>T3</t>
  </si>
  <si>
    <t>T4</t>
  </si>
  <si>
    <t>T5</t>
  </si>
  <si>
    <t>TC</t>
  </si>
  <si>
    <t>T01</t>
  </si>
  <si>
    <t>T02</t>
  </si>
  <si>
    <t xml:space="preserve">Thu tiền ăn hs bán trú </t>
  </si>
  <si>
    <t xml:space="preserve">Thu tiền ăn CBQL, GV phụ trách bán trú </t>
  </si>
  <si>
    <t>Thu năm học 2018-2019</t>
  </si>
  <si>
    <t>Thu tồn năm học 2016-2017</t>
  </si>
  <si>
    <t>Mua đồ dùng VS cá nhân HS, nhà bếp,</t>
  </si>
  <si>
    <t>Vĩnh Hòa, ngày 01 tháng 8 năm 2018</t>
  </si>
  <si>
    <t xml:space="preserve">Thu tiền ga, cấp dưỡng </t>
  </si>
  <si>
    <t xml:space="preserve">Thu tiền bảo mẫu, quản lý bán trú </t>
  </si>
  <si>
    <t xml:space="preserve">Chi tiền cho quản lý bán trú </t>
  </si>
  <si>
    <t xml:space="preserve">Chi tiền cấp dưỡng tháng </t>
  </si>
  <si>
    <t xml:space="preserve">Chi tiền ga </t>
  </si>
  <si>
    <t>Chi tiền thực phẩm công ty Ánh Hồng</t>
  </si>
  <si>
    <t xml:space="preserve">Chi tiền thực phẩm công ty sữa Nuti Food </t>
  </si>
  <si>
    <t>Chi tiền thực phẩm công ty Nguyên Thành Đạt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</si>
</sst>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4" fillId="0" borderId="0" xfId="1" applyNumberFormat="1" applyFont="1"/>
    <xf numFmtId="164" fontId="2" fillId="0" borderId="0" xfId="1" applyNumberFormat="1" applyFont="1"/>
    <xf numFmtId="164" fontId="2" fillId="0" borderId="1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1" fillId="0" borderId="0" xfId="0" quotePrefix="1" applyFont="1" applyAlignment="1">
      <alignment vertical="center"/>
    </xf>
    <xf numFmtId="0" fontId="2" fillId="0" borderId="0" xfId="0" quotePrefix="1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8" fillId="0" borderId="0" xfId="1" applyNumberFormat="1" applyFont="1" applyAlignment="1">
      <alignment horizont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6" fillId="0" borderId="0" xfId="0" applyNumberFormat="1" applyFont="1"/>
    <xf numFmtId="164" fontId="4" fillId="0" borderId="0" xfId="0" applyNumberFormat="1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9" fillId="0" borderId="1" xfId="1" applyNumberFormat="1" applyFont="1" applyBorder="1" applyAlignment="1">
      <alignment vertical="center" wrapText="1"/>
    </xf>
    <xf numFmtId="164" fontId="10" fillId="0" borderId="1" xfId="1" applyNumberFormat="1" applyFont="1" applyBorder="1" applyAlignment="1">
      <alignment vertical="center" wrapText="1"/>
    </xf>
    <xf numFmtId="164" fontId="9" fillId="0" borderId="1" xfId="1" applyNumberFormat="1" applyFont="1" applyBorder="1" applyAlignment="1">
      <alignment vertical="center"/>
    </xf>
    <xf numFmtId="164" fontId="10" fillId="0" borderId="1" xfId="1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11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vertical="center"/>
    </xf>
    <xf numFmtId="164" fontId="6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12" fillId="0" borderId="0" xfId="1" applyNumberFormat="1" applyFont="1" applyAlignment="1">
      <alignment horizontal="right" vertical="center"/>
    </xf>
    <xf numFmtId="164" fontId="6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64" fontId="13" fillId="0" borderId="1" xfId="1" applyNumberFormat="1" applyFont="1" applyBorder="1" applyAlignment="1">
      <alignment vertical="center" wrapText="1"/>
    </xf>
    <xf numFmtId="164" fontId="13" fillId="0" borderId="1" xfId="1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164" fontId="12" fillId="0" borderId="0" xfId="1" applyNumberFormat="1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64" fontId="6" fillId="0" borderId="0" xfId="1" applyNumberFormat="1" applyFont="1" applyAlignment="1">
      <alignment vertical="center" wrapText="1"/>
    </xf>
    <xf numFmtId="164" fontId="4" fillId="0" borderId="0" xfId="1" applyNumberFormat="1" applyFont="1" applyAlignment="1">
      <alignment horizontal="center"/>
    </xf>
    <xf numFmtId="164" fontId="14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15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wrapText="1"/>
    </xf>
    <xf numFmtId="164" fontId="15" fillId="0" borderId="1" xfId="1" applyNumberFormat="1" applyFont="1" applyBorder="1" applyAlignment="1">
      <alignment wrapText="1"/>
    </xf>
    <xf numFmtId="164" fontId="6" fillId="0" borderId="1" xfId="1" applyNumberFormat="1" applyFont="1" applyBorder="1" applyAlignment="1">
      <alignment wrapText="1"/>
    </xf>
    <xf numFmtId="164" fontId="4" fillId="0" borderId="1" xfId="0" applyNumberFormat="1" applyFont="1" applyBorder="1" applyAlignment="1"/>
    <xf numFmtId="164" fontId="4" fillId="0" borderId="1" xfId="1" applyNumberFormat="1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3</xdr:row>
      <xdr:rowOff>28575</xdr:rowOff>
    </xdr:from>
    <xdr:to>
      <xdr:col>4</xdr:col>
      <xdr:colOff>704850</xdr:colOff>
      <xdr:row>3</xdr:row>
      <xdr:rowOff>28575</xdr:rowOff>
    </xdr:to>
    <xdr:cxnSp macro="">
      <xdr:nvCxnSpPr>
        <xdr:cNvPr id="3" name="Straight Connector 2"/>
        <xdr:cNvCxnSpPr/>
      </xdr:nvCxnSpPr>
      <xdr:spPr>
        <a:xfrm>
          <a:off x="2638425" y="704850"/>
          <a:ext cx="1990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9525</xdr:rowOff>
    </xdr:from>
    <xdr:to>
      <xdr:col>4</xdr:col>
      <xdr:colOff>542925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2466975" y="685800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1704975</xdr:colOff>
      <xdr:row>3</xdr:row>
      <xdr:rowOff>19050</xdr:rowOff>
    </xdr:from>
    <xdr:to>
      <xdr:col>14</xdr:col>
      <xdr:colOff>495300</xdr:colOff>
      <xdr:row>3</xdr:row>
      <xdr:rowOff>19050</xdr:rowOff>
    </xdr:to>
    <xdr:cxnSp macro="">
      <xdr:nvCxnSpPr>
        <xdr:cNvPr id="2" name="Straight Connector 1"/>
        <xdr:cNvCxnSpPr/>
      </xdr:nvCxnSpPr>
      <xdr:spPr>
        <a:xfrm>
          <a:off x="2085975" y="685800"/>
          <a:ext cx="2105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9525</xdr:rowOff>
    </xdr:from>
    <xdr:to>
      <xdr:col>4</xdr:col>
      <xdr:colOff>542925</xdr:colOff>
      <xdr:row>3</xdr:row>
      <xdr:rowOff>9525</xdr:rowOff>
    </xdr:to>
    <xdr:cxnSp macro="">
      <xdr:nvCxnSpPr>
        <xdr:cNvPr id="4" name="Straight Connector 3"/>
        <xdr:cNvCxnSpPr/>
      </xdr:nvCxnSpPr>
      <xdr:spPr>
        <a:xfrm>
          <a:off x="2466975" y="685800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9525</xdr:rowOff>
    </xdr:from>
    <xdr:to>
      <xdr:col>4</xdr:col>
      <xdr:colOff>542925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2466975" y="685800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9525</xdr:rowOff>
    </xdr:from>
    <xdr:to>
      <xdr:col>4</xdr:col>
      <xdr:colOff>542925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2466975" y="685800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9525</xdr:rowOff>
    </xdr:from>
    <xdr:to>
      <xdr:col>4</xdr:col>
      <xdr:colOff>542925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2466975" y="685800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9525</xdr:rowOff>
    </xdr:from>
    <xdr:to>
      <xdr:col>4</xdr:col>
      <xdr:colOff>542925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2466975" y="685800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9525</xdr:rowOff>
    </xdr:from>
    <xdr:to>
      <xdr:col>4</xdr:col>
      <xdr:colOff>542925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2466975" y="685800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9525</xdr:rowOff>
    </xdr:from>
    <xdr:to>
      <xdr:col>4</xdr:col>
      <xdr:colOff>542925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2466975" y="685800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9525</xdr:rowOff>
    </xdr:from>
    <xdr:to>
      <xdr:col>4</xdr:col>
      <xdr:colOff>542925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2466975" y="685800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I8" sqref="I8"/>
    </sheetView>
  </sheetViews>
  <sheetFormatPr defaultRowHeight="15" x14ac:dyDescent="0.25"/>
  <cols>
    <col min="1" max="1" width="6.42578125" style="4" customWidth="1"/>
    <col min="2" max="2" width="29.28515625" style="4" customWidth="1"/>
    <col min="3" max="3" width="18" style="14" customWidth="1"/>
    <col min="4" max="4" width="5.140625" style="14" customWidth="1"/>
    <col min="5" max="5" width="31.28515625" style="14" customWidth="1"/>
    <col min="6" max="6" width="17.85546875" style="14" customWidth="1"/>
    <col min="7" max="8" width="9.140625" style="4"/>
    <col min="9" max="9" width="15.7109375" style="4" customWidth="1"/>
    <col min="10" max="11" width="9.140625" style="4"/>
    <col min="12" max="12" width="17.5703125" style="4" customWidth="1"/>
    <col min="13" max="16384" width="9.140625" style="4"/>
  </cols>
  <sheetData>
    <row r="1" spans="1:9" ht="15.75" x14ac:dyDescent="0.25">
      <c r="F1" s="26" t="s">
        <v>7</v>
      </c>
    </row>
    <row r="2" spans="1:9" ht="18.75" x14ac:dyDescent="0.25">
      <c r="A2" s="85" t="s">
        <v>0</v>
      </c>
      <c r="B2" s="85"/>
      <c r="C2" s="85"/>
      <c r="D2" s="85"/>
      <c r="E2" s="85"/>
      <c r="F2" s="85"/>
    </row>
    <row r="3" spans="1:9" ht="18.75" x14ac:dyDescent="0.25">
      <c r="A3" s="85" t="s">
        <v>1</v>
      </c>
      <c r="B3" s="85"/>
      <c r="C3" s="85"/>
      <c r="D3" s="85"/>
      <c r="E3" s="85"/>
      <c r="F3" s="85"/>
    </row>
    <row r="4" spans="1:9" ht="18.75" x14ac:dyDescent="0.25">
      <c r="A4" s="1"/>
      <c r="B4" s="13"/>
    </row>
    <row r="5" spans="1:9" s="5" customFormat="1" ht="18.75" x14ac:dyDescent="0.3">
      <c r="B5" s="2" t="s">
        <v>22</v>
      </c>
      <c r="C5" s="15"/>
      <c r="D5" s="15"/>
      <c r="E5" s="15"/>
      <c r="F5" s="15"/>
    </row>
    <row r="6" spans="1:9" s="5" customFormat="1" ht="18.75" x14ac:dyDescent="0.3">
      <c r="B6" s="23" t="s">
        <v>14</v>
      </c>
      <c r="C6" s="15"/>
      <c r="D6" s="15"/>
      <c r="E6" s="15"/>
      <c r="F6" s="15"/>
    </row>
    <row r="7" spans="1:9" s="5" customFormat="1" ht="18.75" x14ac:dyDescent="0.3">
      <c r="B7" s="24" t="s">
        <v>8</v>
      </c>
      <c r="C7" s="25"/>
      <c r="D7" s="25"/>
      <c r="E7" s="3"/>
      <c r="F7" s="25"/>
    </row>
    <row r="8" spans="1:9" s="5" customFormat="1" ht="18.75" x14ac:dyDescent="0.3">
      <c r="B8" s="24" t="s">
        <v>25</v>
      </c>
      <c r="C8" s="25"/>
      <c r="D8" s="25"/>
      <c r="E8" s="3"/>
      <c r="F8" s="25"/>
    </row>
    <row r="9" spans="1:9" s="5" customFormat="1" ht="18.75" x14ac:dyDescent="0.3">
      <c r="A9" s="24"/>
      <c r="B9" s="24"/>
      <c r="C9" s="25"/>
      <c r="D9" s="25"/>
      <c r="E9" s="3"/>
      <c r="F9" s="25"/>
    </row>
    <row r="10" spans="1:9" ht="18.75" x14ac:dyDescent="0.25">
      <c r="A10" s="85" t="s">
        <v>24</v>
      </c>
      <c r="B10" s="85"/>
      <c r="C10" s="85"/>
      <c r="D10" s="85"/>
      <c r="E10" s="85"/>
      <c r="F10" s="85"/>
    </row>
    <row r="11" spans="1:9" ht="18.75" x14ac:dyDescent="0.25">
      <c r="A11" s="85" t="s">
        <v>26</v>
      </c>
      <c r="B11" s="85"/>
      <c r="C11" s="85"/>
      <c r="D11" s="85"/>
      <c r="E11" s="85"/>
      <c r="F11" s="85"/>
    </row>
    <row r="12" spans="1:9" ht="18.75" x14ac:dyDescent="0.25">
      <c r="F12" s="27" t="s">
        <v>5</v>
      </c>
    </row>
    <row r="13" spans="1:9" s="31" customFormat="1" ht="37.5" x14ac:dyDescent="0.25">
      <c r="A13" s="11" t="s">
        <v>9</v>
      </c>
      <c r="B13" s="11" t="s">
        <v>10</v>
      </c>
      <c r="C13" s="20" t="s">
        <v>11</v>
      </c>
      <c r="D13" s="20" t="s">
        <v>18</v>
      </c>
      <c r="E13" s="20" t="s">
        <v>12</v>
      </c>
      <c r="F13" s="20" t="s">
        <v>13</v>
      </c>
    </row>
    <row r="14" spans="1:9" ht="18.75" x14ac:dyDescent="0.25">
      <c r="A14" s="6" t="s">
        <v>2</v>
      </c>
      <c r="B14" s="7" t="s">
        <v>15</v>
      </c>
      <c r="C14" s="21"/>
      <c r="D14" s="21"/>
      <c r="E14" s="21"/>
      <c r="F14" s="16"/>
    </row>
    <row r="15" spans="1:9" ht="59.25" customHeight="1" x14ac:dyDescent="0.25">
      <c r="A15" s="9">
        <v>1</v>
      </c>
      <c r="B15" s="10" t="s">
        <v>63</v>
      </c>
      <c r="C15" s="22">
        <v>295669</v>
      </c>
      <c r="D15" s="22">
        <v>1</v>
      </c>
      <c r="E15" s="22" t="s">
        <v>30</v>
      </c>
      <c r="F15" s="16">
        <v>39724812</v>
      </c>
    </row>
    <row r="16" spans="1:9" ht="59.25" customHeight="1" x14ac:dyDescent="0.25">
      <c r="A16" s="9">
        <v>2</v>
      </c>
      <c r="B16" s="10" t="s">
        <v>29</v>
      </c>
      <c r="C16" s="22">
        <v>44013500</v>
      </c>
      <c r="D16" s="22">
        <v>2</v>
      </c>
      <c r="E16" s="22" t="s">
        <v>32</v>
      </c>
      <c r="F16" s="16">
        <v>2847883</v>
      </c>
      <c r="I16" s="35"/>
    </row>
    <row r="17" spans="1:9" ht="59.25" customHeight="1" x14ac:dyDescent="0.25">
      <c r="A17" s="9">
        <v>3</v>
      </c>
      <c r="B17" s="10" t="s">
        <v>35</v>
      </c>
      <c r="C17" s="22">
        <v>1534500</v>
      </c>
      <c r="D17" s="22">
        <v>3</v>
      </c>
      <c r="E17" s="22" t="s">
        <v>31</v>
      </c>
      <c r="F17" s="16">
        <v>2404050</v>
      </c>
      <c r="I17" s="35"/>
    </row>
    <row r="18" spans="1:9" s="18" customFormat="1" ht="18.75" x14ac:dyDescent="0.2">
      <c r="A18" s="6"/>
      <c r="B18" s="8" t="s">
        <v>6</v>
      </c>
      <c r="C18" s="21">
        <f>SUM(C15:C17)</f>
        <v>45843669</v>
      </c>
      <c r="D18" s="21"/>
      <c r="E18" s="21"/>
      <c r="F18" s="21">
        <f>SUM(F15:F17)</f>
        <v>44976745</v>
      </c>
      <c r="I18" s="34"/>
    </row>
    <row r="19" spans="1:9" ht="18.75" x14ac:dyDescent="0.25">
      <c r="A19" s="6"/>
      <c r="B19" s="8" t="s">
        <v>19</v>
      </c>
      <c r="C19" s="21">
        <f>C18-F18</f>
        <v>866924</v>
      </c>
      <c r="D19" s="21"/>
      <c r="E19" s="21"/>
      <c r="F19" s="17"/>
    </row>
    <row r="20" spans="1:9" ht="18.75" x14ac:dyDescent="0.25">
      <c r="A20" s="6" t="s">
        <v>3</v>
      </c>
      <c r="B20" s="7" t="s">
        <v>16</v>
      </c>
      <c r="C20" s="21"/>
      <c r="D20" s="21"/>
      <c r="E20" s="22"/>
      <c r="F20" s="16"/>
    </row>
    <row r="21" spans="1:9" ht="18.75" x14ac:dyDescent="0.25">
      <c r="A21" s="9"/>
      <c r="B21" s="10"/>
      <c r="C21" s="22"/>
      <c r="D21" s="22"/>
      <c r="E21" s="22"/>
      <c r="F21" s="16"/>
    </row>
    <row r="22" spans="1:9" ht="18.75" x14ac:dyDescent="0.25">
      <c r="A22" s="6" t="s">
        <v>4</v>
      </c>
      <c r="B22" s="7" t="s">
        <v>17</v>
      </c>
      <c r="C22" s="21"/>
      <c r="D22" s="21"/>
      <c r="E22" s="21"/>
      <c r="F22" s="16"/>
    </row>
    <row r="23" spans="1:9" ht="59.25" customHeight="1" x14ac:dyDescent="0.25">
      <c r="A23" s="9">
        <v>1</v>
      </c>
      <c r="B23" s="10" t="s">
        <v>62</v>
      </c>
      <c r="C23" s="22">
        <v>298000</v>
      </c>
      <c r="D23" s="22">
        <v>1</v>
      </c>
      <c r="E23" s="22" t="s">
        <v>38</v>
      </c>
      <c r="F23" s="16">
        <v>5712000</v>
      </c>
    </row>
    <row r="24" spans="1:9" ht="45" customHeight="1" x14ac:dyDescent="0.25">
      <c r="A24" s="9">
        <v>2</v>
      </c>
      <c r="B24" s="10" t="s">
        <v>33</v>
      </c>
      <c r="C24" s="22">
        <v>7140000</v>
      </c>
      <c r="D24" s="22">
        <v>2</v>
      </c>
      <c r="E24" s="22" t="s">
        <v>39</v>
      </c>
      <c r="F24" s="16">
        <v>1428000</v>
      </c>
    </row>
    <row r="25" spans="1:9" ht="37.5" x14ac:dyDescent="0.25">
      <c r="A25" s="9">
        <v>3</v>
      </c>
      <c r="B25" s="10" t="s">
        <v>34</v>
      </c>
      <c r="C25" s="22">
        <v>7514500</v>
      </c>
      <c r="D25" s="22">
        <v>3</v>
      </c>
      <c r="E25" s="22" t="s">
        <v>68</v>
      </c>
      <c r="F25" s="16">
        <v>5367500</v>
      </c>
      <c r="I25" s="35"/>
    </row>
    <row r="26" spans="1:9" ht="18.75" x14ac:dyDescent="0.25">
      <c r="A26" s="9"/>
      <c r="B26" s="10"/>
      <c r="C26" s="22"/>
      <c r="D26" s="22">
        <v>4</v>
      </c>
      <c r="E26" s="22" t="s">
        <v>40</v>
      </c>
      <c r="F26" s="16">
        <v>2137808</v>
      </c>
    </row>
    <row r="27" spans="1:9" ht="18.75" x14ac:dyDescent="0.25">
      <c r="A27" s="9"/>
      <c r="B27" s="8" t="s">
        <v>6</v>
      </c>
      <c r="C27" s="21">
        <f>SUM(C23:C25)</f>
        <v>14952500</v>
      </c>
      <c r="D27" s="22"/>
      <c r="E27" s="22"/>
      <c r="F27" s="17">
        <f>SUM(F23:F26)</f>
        <v>14645308</v>
      </c>
    </row>
    <row r="28" spans="1:9" ht="18.75" x14ac:dyDescent="0.25">
      <c r="A28" s="9"/>
      <c r="B28" s="8" t="s">
        <v>19</v>
      </c>
      <c r="C28" s="21">
        <f>C27-F27</f>
        <v>307192</v>
      </c>
      <c r="D28" s="22"/>
      <c r="E28" s="22"/>
      <c r="F28" s="16"/>
    </row>
    <row r="29" spans="1:9" ht="18.75" x14ac:dyDescent="0.25">
      <c r="A29" s="3"/>
      <c r="B29" s="3"/>
    </row>
    <row r="30" spans="1:9" ht="18.75" customHeight="1" x14ac:dyDescent="0.25">
      <c r="A30" s="84"/>
      <c r="B30" s="12"/>
      <c r="E30" s="19" t="s">
        <v>89</v>
      </c>
      <c r="F30" s="28"/>
    </row>
    <row r="31" spans="1:9" ht="18.75" customHeight="1" x14ac:dyDescent="0.25">
      <c r="A31" s="84"/>
      <c r="B31" s="12"/>
      <c r="E31" s="13" t="s">
        <v>20</v>
      </c>
      <c r="F31" s="29"/>
    </row>
    <row r="32" spans="1:9" ht="15.75" x14ac:dyDescent="0.25">
      <c r="E32" s="30" t="s">
        <v>21</v>
      </c>
    </row>
    <row r="36" spans="5:5" ht="18.75" x14ac:dyDescent="0.25">
      <c r="E36" s="13"/>
    </row>
    <row r="37" spans="5:5" ht="18.75" x14ac:dyDescent="0.25">
      <c r="E37" s="13" t="s">
        <v>90</v>
      </c>
    </row>
  </sheetData>
  <mergeCells count="5">
    <mergeCell ref="A30:A31"/>
    <mergeCell ref="A2:F2"/>
    <mergeCell ref="A3:F3"/>
    <mergeCell ref="A10:F10"/>
    <mergeCell ref="A11:F11"/>
  </mergeCells>
  <pageMargins left="0.2" right="0.2" top="0.5" bottom="0.25" header="0.3" footer="0.3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F23" sqref="F23"/>
    </sheetView>
  </sheetViews>
  <sheetFormatPr defaultRowHeight="15" x14ac:dyDescent="0.25"/>
  <cols>
    <col min="1" max="1" width="6.42578125" style="4" customWidth="1"/>
    <col min="2" max="2" width="29.28515625" style="4" customWidth="1"/>
    <col min="3" max="3" width="18" style="14" customWidth="1"/>
    <col min="4" max="4" width="5.140625" style="14" customWidth="1"/>
    <col min="5" max="5" width="26.85546875" style="14" customWidth="1"/>
    <col min="6" max="6" width="17.85546875" style="14" customWidth="1"/>
    <col min="7" max="8" width="9.140625" style="4"/>
    <col min="9" max="9" width="20.5703125" style="4" customWidth="1"/>
    <col min="10" max="16384" width="9.140625" style="4"/>
  </cols>
  <sheetData>
    <row r="1" spans="1:6" ht="15.75" x14ac:dyDescent="0.25">
      <c r="F1" s="26" t="s">
        <v>7</v>
      </c>
    </row>
    <row r="2" spans="1:6" ht="18.75" x14ac:dyDescent="0.25">
      <c r="A2" s="85" t="s">
        <v>0</v>
      </c>
      <c r="B2" s="85"/>
      <c r="C2" s="85"/>
      <c r="D2" s="85"/>
      <c r="E2" s="85"/>
      <c r="F2" s="85"/>
    </row>
    <row r="3" spans="1:6" ht="18.75" x14ac:dyDescent="0.25">
      <c r="A3" s="85" t="s">
        <v>1</v>
      </c>
      <c r="B3" s="85"/>
      <c r="C3" s="85"/>
      <c r="D3" s="85"/>
      <c r="E3" s="85"/>
      <c r="F3" s="85"/>
    </row>
    <row r="4" spans="1:6" ht="18.75" x14ac:dyDescent="0.25">
      <c r="A4" s="55"/>
      <c r="B4" s="55"/>
    </row>
    <row r="5" spans="1:6" s="5" customFormat="1" ht="18.75" x14ac:dyDescent="0.3">
      <c r="B5" s="3" t="s">
        <v>23</v>
      </c>
      <c r="C5" s="15"/>
      <c r="D5" s="15"/>
      <c r="E5" s="15"/>
      <c r="F5" s="15"/>
    </row>
    <row r="6" spans="1:6" s="5" customFormat="1" ht="18.75" x14ac:dyDescent="0.3">
      <c r="B6" s="23" t="s">
        <v>14</v>
      </c>
      <c r="C6" s="15"/>
      <c r="D6" s="15"/>
      <c r="E6" s="15"/>
      <c r="F6" s="15"/>
    </row>
    <row r="7" spans="1:6" s="5" customFormat="1" ht="18.75" x14ac:dyDescent="0.3">
      <c r="B7" s="24" t="s">
        <v>8</v>
      </c>
      <c r="C7" s="25"/>
      <c r="D7" s="25"/>
      <c r="E7" s="3"/>
      <c r="F7" s="25"/>
    </row>
    <row r="8" spans="1:6" s="5" customFormat="1" ht="18.75" x14ac:dyDescent="0.3">
      <c r="B8" s="24" t="s">
        <v>25</v>
      </c>
      <c r="C8" s="25"/>
      <c r="D8" s="25"/>
      <c r="E8" s="3"/>
      <c r="F8" s="25"/>
    </row>
    <row r="9" spans="1:6" s="5" customFormat="1" ht="18.75" x14ac:dyDescent="0.3">
      <c r="A9" s="24"/>
      <c r="B9" s="24"/>
      <c r="C9" s="25"/>
      <c r="D9" s="25"/>
      <c r="E9" s="3"/>
      <c r="F9" s="25"/>
    </row>
    <row r="10" spans="1:6" ht="18.75" x14ac:dyDescent="0.25">
      <c r="A10" s="85" t="s">
        <v>166</v>
      </c>
      <c r="B10" s="85"/>
      <c r="C10" s="85"/>
      <c r="D10" s="85"/>
      <c r="E10" s="85"/>
      <c r="F10" s="85"/>
    </row>
    <row r="11" spans="1:6" ht="18.75" x14ac:dyDescent="0.25">
      <c r="A11" s="85" t="s">
        <v>26</v>
      </c>
      <c r="B11" s="85"/>
      <c r="C11" s="85"/>
      <c r="D11" s="85"/>
      <c r="E11" s="85"/>
      <c r="F11" s="85"/>
    </row>
    <row r="12" spans="1:6" ht="18.75" x14ac:dyDescent="0.25">
      <c r="F12" s="27" t="s">
        <v>5</v>
      </c>
    </row>
    <row r="13" spans="1:6" s="31" customFormat="1" ht="37.5" x14ac:dyDescent="0.25">
      <c r="A13" s="11" t="s">
        <v>9</v>
      </c>
      <c r="B13" s="11" t="s">
        <v>10</v>
      </c>
      <c r="C13" s="20" t="s">
        <v>11</v>
      </c>
      <c r="D13" s="20" t="s">
        <v>18</v>
      </c>
      <c r="E13" s="20" t="s">
        <v>12</v>
      </c>
      <c r="F13" s="20" t="s">
        <v>13</v>
      </c>
    </row>
    <row r="14" spans="1:6" ht="18.75" x14ac:dyDescent="0.25">
      <c r="A14" s="6" t="s">
        <v>2</v>
      </c>
      <c r="B14" s="7" t="s">
        <v>15</v>
      </c>
      <c r="C14" s="21"/>
      <c r="D14" s="21"/>
      <c r="E14" s="21"/>
      <c r="F14" s="16"/>
    </row>
    <row r="15" spans="1:6" ht="56.25" x14ac:dyDescent="0.25">
      <c r="A15" s="9">
        <v>1</v>
      </c>
      <c r="B15" s="10" t="s">
        <v>167</v>
      </c>
      <c r="C15" s="22">
        <f>'Tiền bán trú 4'!C19</f>
        <v>795075</v>
      </c>
      <c r="D15" s="22">
        <v>1</v>
      </c>
      <c r="E15" s="22" t="s">
        <v>170</v>
      </c>
      <c r="F15" s="16">
        <v>52071527</v>
      </c>
    </row>
    <row r="16" spans="1:6" ht="56.25" x14ac:dyDescent="0.25">
      <c r="A16" s="9">
        <v>2</v>
      </c>
      <c r="B16" s="10" t="s">
        <v>168</v>
      </c>
      <c r="C16" s="22">
        <v>56999000</v>
      </c>
      <c r="D16" s="22">
        <v>2</v>
      </c>
      <c r="E16" s="22" t="s">
        <v>171</v>
      </c>
      <c r="F16" s="16">
        <v>4514170</v>
      </c>
    </row>
    <row r="17" spans="1:9" ht="56.25" x14ac:dyDescent="0.25">
      <c r="A17" s="9">
        <v>3</v>
      </c>
      <c r="B17" s="10" t="s">
        <v>169</v>
      </c>
      <c r="C17" s="22">
        <v>1612000</v>
      </c>
      <c r="D17" s="22">
        <v>3</v>
      </c>
      <c r="E17" s="22" t="s">
        <v>172</v>
      </c>
      <c r="F17" s="16">
        <v>2673000</v>
      </c>
      <c r="I17" s="35"/>
    </row>
    <row r="18" spans="1:9" s="18" customFormat="1" ht="18.75" x14ac:dyDescent="0.2">
      <c r="A18" s="6"/>
      <c r="B18" s="8" t="s">
        <v>6</v>
      </c>
      <c r="C18" s="21">
        <f>SUM(C15:C17)</f>
        <v>59406075</v>
      </c>
      <c r="D18" s="21"/>
      <c r="E18" s="21"/>
      <c r="F18" s="21">
        <f>SUM(F15:F17)</f>
        <v>59258697</v>
      </c>
    </row>
    <row r="19" spans="1:9" ht="18.75" x14ac:dyDescent="0.25">
      <c r="A19" s="6"/>
      <c r="B19" s="8" t="s">
        <v>19</v>
      </c>
      <c r="C19" s="21">
        <f>C18-F18</f>
        <v>147378</v>
      </c>
      <c r="D19" s="21"/>
      <c r="E19" s="21"/>
      <c r="F19" s="17"/>
    </row>
    <row r="20" spans="1:9" ht="18.75" x14ac:dyDescent="0.25">
      <c r="A20" s="6" t="s">
        <v>3</v>
      </c>
      <c r="B20" s="7" t="s">
        <v>16</v>
      </c>
      <c r="C20" s="21"/>
      <c r="D20" s="21"/>
      <c r="E20" s="22"/>
      <c r="F20" s="16"/>
    </row>
    <row r="21" spans="1:9" ht="37.5" x14ac:dyDescent="0.25">
      <c r="A21" s="9">
        <v>1</v>
      </c>
      <c r="B21" s="10" t="s">
        <v>173</v>
      </c>
      <c r="C21" s="22">
        <f>'Tiền bán trú 4'!C24</f>
        <v>2938665</v>
      </c>
      <c r="D21" s="22">
        <v>1</v>
      </c>
      <c r="E21" s="22" t="s">
        <v>69</v>
      </c>
      <c r="F21" s="22">
        <v>2118000</v>
      </c>
    </row>
    <row r="22" spans="1:9" ht="18.75" x14ac:dyDescent="0.25">
      <c r="A22" s="9"/>
      <c r="C22" s="22"/>
      <c r="D22" s="22">
        <v>2</v>
      </c>
      <c r="E22" s="22" t="s">
        <v>69</v>
      </c>
      <c r="F22" s="16">
        <v>820000</v>
      </c>
    </row>
    <row r="23" spans="1:9" s="18" customFormat="1" ht="18.75" x14ac:dyDescent="0.2">
      <c r="A23" s="6"/>
      <c r="B23" s="8" t="s">
        <v>6</v>
      </c>
      <c r="C23" s="21">
        <f>SUM(C20:C22)</f>
        <v>2938665</v>
      </c>
      <c r="D23" s="21"/>
      <c r="E23" s="21"/>
      <c r="F23" s="21">
        <f>SUM(F21:F22)</f>
        <v>2938000</v>
      </c>
    </row>
    <row r="24" spans="1:9" ht="18.75" x14ac:dyDescent="0.25">
      <c r="A24" s="6"/>
      <c r="B24" s="8" t="s">
        <v>19</v>
      </c>
      <c r="C24" s="21">
        <f>C23-F23</f>
        <v>665</v>
      </c>
      <c r="D24" s="21"/>
      <c r="E24" s="21"/>
      <c r="F24" s="17"/>
    </row>
    <row r="25" spans="1:9" ht="18.75" x14ac:dyDescent="0.25">
      <c r="A25" s="6" t="s">
        <v>4</v>
      </c>
      <c r="B25" s="7" t="s">
        <v>17</v>
      </c>
      <c r="C25" s="21"/>
      <c r="D25" s="21"/>
      <c r="E25" s="21"/>
      <c r="F25" s="16"/>
    </row>
    <row r="26" spans="1:9" ht="37.5" x14ac:dyDescent="0.25">
      <c r="A26" s="9">
        <v>1</v>
      </c>
      <c r="B26" s="10" t="s">
        <v>167</v>
      </c>
      <c r="C26" s="22">
        <f>'Tiền bán trú 4'!C31</f>
        <v>5472844</v>
      </c>
      <c r="D26" s="22">
        <v>1</v>
      </c>
      <c r="E26" s="22" t="s">
        <v>176</v>
      </c>
      <c r="F26" s="16">
        <f>C27*80%</f>
        <v>5304000</v>
      </c>
      <c r="I26" s="35"/>
    </row>
    <row r="27" spans="1:9" ht="45" customHeight="1" x14ac:dyDescent="0.25">
      <c r="A27" s="9">
        <v>2</v>
      </c>
      <c r="B27" s="10" t="s">
        <v>174</v>
      </c>
      <c r="C27" s="22">
        <f>5304000+1326000</f>
        <v>6630000</v>
      </c>
      <c r="D27" s="22">
        <v>2</v>
      </c>
      <c r="E27" s="22" t="s">
        <v>177</v>
      </c>
      <c r="F27" s="16">
        <f>C27*20%</f>
        <v>1326000</v>
      </c>
      <c r="I27" s="35"/>
    </row>
    <row r="28" spans="1:9" ht="43.5" customHeight="1" x14ac:dyDescent="0.25">
      <c r="A28" s="9">
        <v>3</v>
      </c>
      <c r="B28" s="10" t="s">
        <v>175</v>
      </c>
      <c r="C28" s="22">
        <v>9730000</v>
      </c>
      <c r="D28" s="22">
        <v>3</v>
      </c>
      <c r="E28" s="22" t="s">
        <v>178</v>
      </c>
      <c r="F28" s="16">
        <v>6950000</v>
      </c>
      <c r="I28" s="35"/>
    </row>
    <row r="29" spans="1:9" ht="37.5" x14ac:dyDescent="0.25">
      <c r="A29" s="9"/>
      <c r="B29" s="10"/>
      <c r="C29" s="22"/>
      <c r="D29" s="22">
        <v>4</v>
      </c>
      <c r="E29" s="22" t="s">
        <v>181</v>
      </c>
      <c r="F29" s="16">
        <f>6319467+1900000</f>
        <v>8219467</v>
      </c>
      <c r="I29" s="35"/>
    </row>
    <row r="30" spans="1:9" ht="18.75" x14ac:dyDescent="0.25">
      <c r="A30" s="9"/>
      <c r="B30" s="8" t="s">
        <v>6</v>
      </c>
      <c r="C30" s="39">
        <f>SUM(C26:C28)</f>
        <v>21832844</v>
      </c>
      <c r="D30" s="40"/>
      <c r="E30" s="40"/>
      <c r="F30" s="41">
        <f>SUM(F26:F29)</f>
        <v>21799467</v>
      </c>
    </row>
    <row r="31" spans="1:9" ht="18.75" x14ac:dyDescent="0.25">
      <c r="A31" s="9"/>
      <c r="B31" s="8" t="s">
        <v>19</v>
      </c>
      <c r="C31" s="51">
        <f>C30-F30</f>
        <v>33377</v>
      </c>
      <c r="D31" s="40"/>
      <c r="E31" s="40"/>
      <c r="F31" s="42"/>
    </row>
    <row r="32" spans="1:9" ht="18.75" x14ac:dyDescent="0.25">
      <c r="A32" s="3"/>
      <c r="B32" s="3"/>
    </row>
    <row r="33" spans="1:6" ht="18.75" customHeight="1" x14ac:dyDescent="0.25">
      <c r="A33" s="84"/>
      <c r="B33" s="54"/>
      <c r="E33" s="19" t="s">
        <v>180</v>
      </c>
      <c r="F33" s="28"/>
    </row>
    <row r="34" spans="1:6" ht="18.75" customHeight="1" x14ac:dyDescent="0.25">
      <c r="A34" s="84"/>
      <c r="B34" s="54"/>
      <c r="E34" s="55" t="s">
        <v>20</v>
      </c>
      <c r="F34" s="29"/>
    </row>
    <row r="35" spans="1:6" ht="15.75" x14ac:dyDescent="0.25">
      <c r="E35" s="30" t="s">
        <v>21</v>
      </c>
    </row>
    <row r="39" spans="1:6" ht="18.75" x14ac:dyDescent="0.25">
      <c r="E39" s="55"/>
    </row>
    <row r="40" spans="1:6" ht="18.75" x14ac:dyDescent="0.25">
      <c r="E40" s="55" t="s">
        <v>90</v>
      </c>
    </row>
  </sheetData>
  <mergeCells count="5">
    <mergeCell ref="A2:F2"/>
    <mergeCell ref="A3:F3"/>
    <mergeCell ref="A10:F10"/>
    <mergeCell ref="A11:F11"/>
    <mergeCell ref="A33:A34"/>
  </mergeCells>
  <pageMargins left="0.7" right="0.2" top="0.25" bottom="0.25" header="0.3" footer="0.3"/>
  <pageSetup paperSize="9" scale="8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workbookViewId="0">
      <selection activeCell="AC32" sqref="AC32"/>
    </sheetView>
  </sheetViews>
  <sheetFormatPr defaultRowHeight="15" x14ac:dyDescent="0.25"/>
  <cols>
    <col min="1" max="1" width="5.7109375" style="4" customWidth="1"/>
    <col min="2" max="2" width="28.42578125" style="4" customWidth="1"/>
    <col min="3" max="11" width="13.28515625" style="4" hidden="1" customWidth="1"/>
    <col min="12" max="12" width="13.28515625" style="14" hidden="1" customWidth="1"/>
    <col min="13" max="13" width="17.140625" style="14" customWidth="1"/>
    <col min="14" max="14" width="4.140625" style="14" customWidth="1"/>
    <col min="15" max="15" width="21.28515625" style="14" customWidth="1"/>
    <col min="16" max="25" width="13.42578125" style="14" hidden="1" customWidth="1"/>
    <col min="26" max="26" width="17.28515625" style="14" customWidth="1"/>
    <col min="27" max="28" width="9.140625" style="4"/>
    <col min="29" max="29" width="20.5703125" style="4" customWidth="1"/>
    <col min="30" max="16384" width="9.140625" style="4"/>
  </cols>
  <sheetData>
    <row r="1" spans="1:26" x14ac:dyDescent="0.25">
      <c r="Z1" s="64" t="s">
        <v>7</v>
      </c>
    </row>
    <row r="2" spans="1:26" ht="18.75" x14ac:dyDescent="0.2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ht="18.75" x14ac:dyDescent="0.25">
      <c r="A3" s="85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ht="18.75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26" s="5" customFormat="1" ht="18.75" x14ac:dyDescent="0.3">
      <c r="B5" s="3" t="s">
        <v>23</v>
      </c>
      <c r="C5" s="3"/>
      <c r="D5" s="3"/>
      <c r="E5" s="3"/>
      <c r="F5" s="3"/>
      <c r="G5" s="3"/>
      <c r="H5" s="3"/>
      <c r="I5" s="3"/>
      <c r="J5" s="3"/>
      <c r="K5" s="3"/>
      <c r="L5" s="15"/>
      <c r="M5" s="15"/>
      <c r="N5" s="15"/>
      <c r="O5" s="1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s="5" customFormat="1" ht="18.75" x14ac:dyDescent="0.3">
      <c r="B6" s="23" t="s">
        <v>14</v>
      </c>
      <c r="C6" s="23"/>
      <c r="D6" s="23"/>
      <c r="E6" s="23"/>
      <c r="F6" s="23"/>
      <c r="G6" s="23"/>
      <c r="H6" s="23"/>
      <c r="I6" s="23"/>
      <c r="J6" s="23"/>
      <c r="K6" s="23"/>
      <c r="L6" s="15"/>
      <c r="M6" s="15"/>
      <c r="N6" s="15"/>
      <c r="O6" s="15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s="5" customFormat="1" ht="18.75" x14ac:dyDescent="0.3">
      <c r="B7" s="24" t="s">
        <v>8</v>
      </c>
      <c r="C7" s="24"/>
      <c r="D7" s="24"/>
      <c r="E7" s="24"/>
      <c r="F7" s="24"/>
      <c r="G7" s="24"/>
      <c r="H7" s="24"/>
      <c r="I7" s="24"/>
      <c r="J7" s="24"/>
      <c r="K7" s="24"/>
      <c r="L7" s="25"/>
      <c r="M7" s="25"/>
      <c r="N7" s="25"/>
      <c r="O7" s="3"/>
      <c r="P7" s="65"/>
      <c r="Q7" s="65"/>
      <c r="R7" s="65"/>
      <c r="S7" s="65"/>
      <c r="T7" s="65"/>
      <c r="U7" s="65"/>
      <c r="V7" s="65"/>
      <c r="W7" s="65"/>
      <c r="X7" s="65"/>
      <c r="Y7" s="65"/>
      <c r="Z7" s="66"/>
    </row>
    <row r="8" spans="1:26" s="5" customFormat="1" ht="18.75" x14ac:dyDescent="0.3">
      <c r="B8" s="24" t="s">
        <v>25</v>
      </c>
      <c r="C8" s="24"/>
      <c r="D8" s="24"/>
      <c r="E8" s="24"/>
      <c r="F8" s="24"/>
      <c r="G8" s="24"/>
      <c r="H8" s="24"/>
      <c r="I8" s="24"/>
      <c r="J8" s="24"/>
      <c r="K8" s="24"/>
      <c r="L8" s="25"/>
      <c r="M8" s="25"/>
      <c r="N8" s="25"/>
      <c r="O8" s="3"/>
      <c r="P8" s="65"/>
      <c r="Q8" s="65"/>
      <c r="R8" s="65"/>
      <c r="S8" s="65"/>
      <c r="T8" s="65"/>
      <c r="U8" s="65"/>
      <c r="V8" s="65"/>
      <c r="W8" s="65"/>
      <c r="X8" s="65"/>
      <c r="Y8" s="65"/>
      <c r="Z8" s="66"/>
    </row>
    <row r="9" spans="1:26" s="5" customFormat="1" ht="18.75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5"/>
      <c r="M9" s="25"/>
      <c r="N9" s="25"/>
      <c r="O9" s="3"/>
      <c r="P9" s="65"/>
      <c r="Q9" s="65"/>
      <c r="R9" s="65"/>
      <c r="S9" s="65"/>
      <c r="T9" s="65"/>
      <c r="U9" s="65"/>
      <c r="V9" s="65"/>
      <c r="W9" s="65"/>
      <c r="X9" s="65"/>
      <c r="Y9" s="65"/>
      <c r="Z9" s="66"/>
    </row>
    <row r="10" spans="1:26" ht="18.75" x14ac:dyDescent="0.25">
      <c r="A10" s="85" t="s">
        <v>182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</row>
    <row r="11" spans="1:26" ht="18.75" x14ac:dyDescent="0.25">
      <c r="A11" s="85" t="s">
        <v>26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</row>
    <row r="12" spans="1:26" x14ac:dyDescent="0.25">
      <c r="Z12" s="67" t="s">
        <v>5</v>
      </c>
    </row>
    <row r="13" spans="1:26" s="31" customFormat="1" x14ac:dyDescent="0.25">
      <c r="A13" s="79" t="s">
        <v>9</v>
      </c>
      <c r="B13" s="79" t="s">
        <v>10</v>
      </c>
      <c r="C13" s="86" t="s">
        <v>11</v>
      </c>
      <c r="D13" s="87"/>
      <c r="E13" s="87"/>
      <c r="F13" s="87"/>
      <c r="G13" s="87"/>
      <c r="H13" s="87"/>
      <c r="I13" s="87"/>
      <c r="J13" s="87"/>
      <c r="K13" s="87"/>
      <c r="L13" s="87"/>
      <c r="M13" s="88"/>
      <c r="N13" s="68" t="s">
        <v>18</v>
      </c>
      <c r="O13" s="86" t="s">
        <v>12</v>
      </c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8"/>
    </row>
    <row r="14" spans="1:26" s="31" customFormat="1" x14ac:dyDescent="0.25">
      <c r="A14" s="79"/>
      <c r="B14" s="79"/>
      <c r="C14" s="79" t="s">
        <v>183</v>
      </c>
      <c r="D14" s="79" t="s">
        <v>184</v>
      </c>
      <c r="E14" s="79" t="s">
        <v>185</v>
      </c>
      <c r="F14" s="79" t="s">
        <v>186</v>
      </c>
      <c r="G14" s="79" t="s">
        <v>187</v>
      </c>
      <c r="H14" s="79" t="s">
        <v>188</v>
      </c>
      <c r="I14" s="79" t="s">
        <v>189</v>
      </c>
      <c r="J14" s="79" t="s">
        <v>190</v>
      </c>
      <c r="K14" s="79" t="s">
        <v>191</v>
      </c>
      <c r="L14" s="79" t="s">
        <v>192</v>
      </c>
      <c r="M14" s="68" t="s">
        <v>193</v>
      </c>
      <c r="N14" s="68"/>
      <c r="O14" s="68"/>
      <c r="P14" s="68" t="s">
        <v>183</v>
      </c>
      <c r="Q14" s="68" t="s">
        <v>184</v>
      </c>
      <c r="R14" s="68" t="s">
        <v>185</v>
      </c>
      <c r="S14" s="68" t="s">
        <v>186</v>
      </c>
      <c r="T14" s="68" t="s">
        <v>187</v>
      </c>
      <c r="U14" s="68" t="s">
        <v>194</v>
      </c>
      <c r="V14" s="68" t="s">
        <v>195</v>
      </c>
      <c r="W14" s="68" t="s">
        <v>190</v>
      </c>
      <c r="X14" s="68" t="s">
        <v>191</v>
      </c>
      <c r="Y14" s="68" t="s">
        <v>192</v>
      </c>
      <c r="Z14" s="68" t="s">
        <v>193</v>
      </c>
    </row>
    <row r="15" spans="1:26" x14ac:dyDescent="0.25">
      <c r="A15" s="80" t="s">
        <v>2</v>
      </c>
      <c r="B15" s="59" t="s">
        <v>15</v>
      </c>
      <c r="C15" s="59"/>
      <c r="D15" s="59"/>
      <c r="E15" s="59"/>
      <c r="F15" s="59"/>
      <c r="G15" s="59"/>
      <c r="H15" s="59"/>
      <c r="I15" s="59"/>
      <c r="J15" s="59"/>
      <c r="K15" s="59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9"/>
    </row>
    <row r="16" spans="1:26" ht="45" x14ac:dyDescent="0.25">
      <c r="A16" s="81">
        <v>1</v>
      </c>
      <c r="B16" s="62" t="s">
        <v>199</v>
      </c>
      <c r="C16" s="61">
        <f>'Tiền bán trú T8'!C15</f>
        <v>295669</v>
      </c>
      <c r="D16" s="62"/>
      <c r="E16" s="62"/>
      <c r="F16" s="62"/>
      <c r="G16" s="62"/>
      <c r="H16" s="62"/>
      <c r="I16" s="62"/>
      <c r="J16" s="62"/>
      <c r="K16" s="62"/>
      <c r="L16" s="58"/>
      <c r="M16" s="89">
        <f>SUM(C16:L16)</f>
        <v>295669</v>
      </c>
      <c r="N16" s="61">
        <v>1</v>
      </c>
      <c r="O16" s="61" t="s">
        <v>209</v>
      </c>
      <c r="P16" s="61">
        <f>'Tiền bán trú T8'!F15</f>
        <v>39724812</v>
      </c>
      <c r="Q16" s="61">
        <f>'Tiền bán trú T9'!F15</f>
        <v>84268259</v>
      </c>
      <c r="R16" s="61">
        <f>'Tiền bán trú T10'!F15</f>
        <v>102345866</v>
      </c>
      <c r="S16" s="61">
        <f>'Tiền bán trú T11'!F15</f>
        <v>94314916</v>
      </c>
      <c r="T16" s="61">
        <f>'Tiền bán trú T12'!F15</f>
        <v>85726152</v>
      </c>
      <c r="U16" s="61">
        <f>'Tiền bán trú 01'!F15</f>
        <v>91057561</v>
      </c>
      <c r="V16" s="61">
        <f>'Tiền bán trú 02'!F15</f>
        <v>42582008</v>
      </c>
      <c r="W16" s="61">
        <f>'Tiền bán trú 3'!F15</f>
        <v>89395776</v>
      </c>
      <c r="X16" s="61">
        <f>'Tiền bán trú 4'!F15</f>
        <v>76642070</v>
      </c>
      <c r="Y16" s="61">
        <f>'Tiền bán trú 5'!F15</f>
        <v>52071527</v>
      </c>
      <c r="Z16" s="69">
        <f>SUM(P16:Y16)</f>
        <v>758128947</v>
      </c>
    </row>
    <row r="17" spans="1:29" ht="30" x14ac:dyDescent="0.25">
      <c r="A17" s="81">
        <v>2</v>
      </c>
      <c r="B17" s="62" t="s">
        <v>196</v>
      </c>
      <c r="C17" s="61">
        <f>'Tiền bán trú T8'!C16</f>
        <v>44013500</v>
      </c>
      <c r="D17" s="61">
        <f>'Tiền bán trú T9'!C16</f>
        <v>97170000</v>
      </c>
      <c r="E17" s="61">
        <f>'Tiền bán trú T10'!C16</f>
        <v>111212500</v>
      </c>
      <c r="F17" s="61">
        <f>'Tiền bán trú T11'!C16</f>
        <v>105390500</v>
      </c>
      <c r="G17" s="61">
        <f>'Tiền bán trú T12'!C16</f>
        <v>92988000</v>
      </c>
      <c r="H17" s="61">
        <f>'Tiền bán trú 01'!C16</f>
        <v>103873500</v>
      </c>
      <c r="I17" s="61">
        <f>'Tiền bán trú 02'!C16</f>
        <v>45530500</v>
      </c>
      <c r="J17" s="61">
        <f>'Tiền bán trú 3'!C16</f>
        <v>100183500</v>
      </c>
      <c r="K17" s="61">
        <f>'Tiền bán trú 4'!C16</f>
        <v>85546500</v>
      </c>
      <c r="L17" s="61">
        <f>'Tiền bán trú 5'!C16</f>
        <v>56999000</v>
      </c>
      <c r="M17" s="89">
        <f t="shared" ref="M17:M18" si="0">SUM(C17:L17)</f>
        <v>842907500</v>
      </c>
      <c r="N17" s="61">
        <v>2</v>
      </c>
      <c r="O17" s="61" t="s">
        <v>208</v>
      </c>
      <c r="P17" s="61">
        <f>'Tiền bán trú T8'!F16</f>
        <v>2847883</v>
      </c>
      <c r="Q17" s="61">
        <f>'Tiền bán trú T9'!F16</f>
        <v>8055260</v>
      </c>
      <c r="R17" s="61">
        <f>'Tiền bán trú T10'!F16</f>
        <v>8573201</v>
      </c>
      <c r="S17" s="61">
        <f>'Tiền bán trú T11'!F16</f>
        <v>7856170</v>
      </c>
      <c r="T17" s="61">
        <f>'Tiền bán trú T12'!F16</f>
        <v>7841960</v>
      </c>
      <c r="U17" s="61">
        <f>'Tiền bán trú 01'!F16</f>
        <v>9052445</v>
      </c>
      <c r="V17" s="61">
        <f>'Tiền bán trú 02'!F16</f>
        <v>3707296</v>
      </c>
      <c r="W17" s="61">
        <f>'Tiền bán trú 3'!F16</f>
        <v>8168419</v>
      </c>
      <c r="X17" s="61">
        <f>'Tiền bán trú 4'!F16</f>
        <v>7053940</v>
      </c>
      <c r="Y17" s="61">
        <f>'Tiền bán trú 5'!F16</f>
        <v>4514170</v>
      </c>
      <c r="Z17" s="69">
        <f t="shared" ref="Z17:Z18" si="1">SUM(P17:Y17)</f>
        <v>67670744</v>
      </c>
    </row>
    <row r="18" spans="1:29" ht="30" x14ac:dyDescent="0.25">
      <c r="A18" s="81">
        <v>3</v>
      </c>
      <c r="B18" s="62" t="s">
        <v>197</v>
      </c>
      <c r="C18" s="61">
        <f>'Tiền bán trú T8'!C17</f>
        <v>1534500</v>
      </c>
      <c r="D18" s="61">
        <f>'Tiền bán trú T9'!C17</f>
        <v>3239500</v>
      </c>
      <c r="E18" s="61">
        <f>'Tiền bán trú T10'!C17</f>
        <v>3531000</v>
      </c>
      <c r="F18" s="61">
        <f>'Tiền bán trú T11'!C17</f>
        <v>2604000</v>
      </c>
      <c r="G18" s="61">
        <f>'Tiền bán trú T12'!C17</f>
        <v>2356000</v>
      </c>
      <c r="H18" s="61">
        <f>'Tiền bán trú 01'!C17</f>
        <v>2573000</v>
      </c>
      <c r="I18" s="61">
        <f>'Tiền bán trú 02'!C17</f>
        <v>1240000</v>
      </c>
      <c r="J18" s="61">
        <f>'Tiền bán trú 3'!C17</f>
        <v>2604000</v>
      </c>
      <c r="K18" s="61">
        <f>'Tiền bán trú 4'!C17</f>
        <v>2030500</v>
      </c>
      <c r="L18" s="61">
        <f>'Tiền bán trú 5'!C17</f>
        <v>1612000</v>
      </c>
      <c r="M18" s="89">
        <f t="shared" si="0"/>
        <v>23324500</v>
      </c>
      <c r="N18" s="61">
        <v>3</v>
      </c>
      <c r="O18" s="61" t="s">
        <v>207</v>
      </c>
      <c r="P18" s="61">
        <f>'Tiền bán trú T8'!F17</f>
        <v>2404050</v>
      </c>
      <c r="Q18" s="61">
        <f>'Tiền bán trú T9'!F17</f>
        <v>4810300</v>
      </c>
      <c r="R18" s="61">
        <f>'Tiền bán trú T10'!F17</f>
        <v>5468100</v>
      </c>
      <c r="S18" s="61">
        <f>'Tiền bán trú T11'!F17</f>
        <v>4629900</v>
      </c>
      <c r="T18" s="61">
        <f>'Tiền bán trú T12'!F17</f>
        <v>4485800</v>
      </c>
      <c r="U18" s="61">
        <f>'Tiền bán trú 01'!F17</f>
        <v>5484000</v>
      </c>
      <c r="V18" s="61">
        <f>'Tiền bán trú 02'!F17</f>
        <v>2191200</v>
      </c>
      <c r="W18" s="61">
        <f>'Tiền bán trú 3'!F17</f>
        <v>4309250</v>
      </c>
      <c r="X18" s="61">
        <f>'Tiền bán trú 4'!F17</f>
        <v>4125000</v>
      </c>
      <c r="Y18" s="61">
        <f>'Tiền bán trú 5'!F17</f>
        <v>2673000</v>
      </c>
      <c r="Z18" s="69">
        <f t="shared" si="1"/>
        <v>40580600</v>
      </c>
      <c r="AC18" s="35"/>
    </row>
    <row r="19" spans="1:29" s="18" customFormat="1" ht="14.25" x14ac:dyDescent="0.2">
      <c r="A19" s="80"/>
      <c r="B19" s="82" t="s">
        <v>6</v>
      </c>
      <c r="C19" s="63">
        <f>SUM(C16:C18)</f>
        <v>45843669</v>
      </c>
      <c r="D19" s="63">
        <f t="shared" ref="D19:M19" si="2">SUM(D16:D18)</f>
        <v>100409500</v>
      </c>
      <c r="E19" s="63">
        <f t="shared" si="2"/>
        <v>114743500</v>
      </c>
      <c r="F19" s="63">
        <f t="shared" si="2"/>
        <v>107994500</v>
      </c>
      <c r="G19" s="63">
        <f t="shared" si="2"/>
        <v>95344000</v>
      </c>
      <c r="H19" s="63">
        <f t="shared" si="2"/>
        <v>106446500</v>
      </c>
      <c r="I19" s="63">
        <f t="shared" si="2"/>
        <v>46770500</v>
      </c>
      <c r="J19" s="63">
        <f t="shared" si="2"/>
        <v>102787500</v>
      </c>
      <c r="K19" s="63">
        <f t="shared" si="2"/>
        <v>87577000</v>
      </c>
      <c r="L19" s="63">
        <f t="shared" si="2"/>
        <v>58611000</v>
      </c>
      <c r="M19" s="90">
        <f t="shared" si="2"/>
        <v>866527669</v>
      </c>
      <c r="N19" s="60"/>
      <c r="O19" s="60"/>
      <c r="P19" s="60">
        <f>SUM(P16:P18)</f>
        <v>44976745</v>
      </c>
      <c r="Q19" s="60">
        <f t="shared" ref="Q19:Y19" si="3">SUM(Q16:Q18)</f>
        <v>97133819</v>
      </c>
      <c r="R19" s="60">
        <f t="shared" si="3"/>
        <v>116387167</v>
      </c>
      <c r="S19" s="60">
        <f t="shared" si="3"/>
        <v>106800986</v>
      </c>
      <c r="T19" s="60">
        <f t="shared" si="3"/>
        <v>98053912</v>
      </c>
      <c r="U19" s="60">
        <f t="shared" si="3"/>
        <v>105594006</v>
      </c>
      <c r="V19" s="60">
        <f t="shared" si="3"/>
        <v>48480504</v>
      </c>
      <c r="W19" s="60">
        <f t="shared" si="3"/>
        <v>101873445</v>
      </c>
      <c r="X19" s="60">
        <f t="shared" si="3"/>
        <v>87821010</v>
      </c>
      <c r="Y19" s="60">
        <f t="shared" si="3"/>
        <v>59258697</v>
      </c>
      <c r="Z19" s="60">
        <f>SUM(Z16:Z18)</f>
        <v>866380291</v>
      </c>
    </row>
    <row r="20" spans="1:29" x14ac:dyDescent="0.25">
      <c r="A20" s="80"/>
      <c r="B20" s="82" t="s">
        <v>19</v>
      </c>
      <c r="C20" s="82"/>
      <c r="D20" s="82"/>
      <c r="E20" s="82"/>
      <c r="F20" s="82"/>
      <c r="G20" s="82"/>
      <c r="H20" s="82"/>
      <c r="I20" s="82"/>
      <c r="J20" s="82"/>
      <c r="K20" s="82"/>
      <c r="L20" s="60"/>
      <c r="M20" s="91">
        <f>M19-Z19</f>
        <v>147378</v>
      </c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70"/>
    </row>
    <row r="21" spans="1:29" x14ac:dyDescent="0.25">
      <c r="A21" s="80" t="s">
        <v>3</v>
      </c>
      <c r="B21" s="59" t="s">
        <v>16</v>
      </c>
      <c r="C21" s="59"/>
      <c r="D21" s="59"/>
      <c r="E21" s="59"/>
      <c r="F21" s="59"/>
      <c r="G21" s="59"/>
      <c r="H21" s="59"/>
      <c r="I21" s="59"/>
      <c r="J21" s="59"/>
      <c r="K21" s="59"/>
      <c r="L21" s="60"/>
      <c r="M21" s="92"/>
      <c r="N21" s="60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9"/>
    </row>
    <row r="22" spans="1:29" ht="30" x14ac:dyDescent="0.25">
      <c r="A22" s="81">
        <v>1</v>
      </c>
      <c r="B22" s="62" t="s">
        <v>199</v>
      </c>
      <c r="C22" s="61">
        <f>'Tiền bán trú T9'!C21</f>
        <v>410739</v>
      </c>
      <c r="D22" s="61"/>
      <c r="E22" s="61"/>
      <c r="F22" s="61"/>
      <c r="G22" s="61"/>
      <c r="H22" s="61"/>
      <c r="I22" s="61"/>
      <c r="J22" s="61"/>
      <c r="K22" s="61"/>
      <c r="L22" s="61"/>
      <c r="M22" s="93">
        <f>SUM(C22:L22)</f>
        <v>410739</v>
      </c>
      <c r="N22" s="61">
        <v>1</v>
      </c>
      <c r="O22" s="61" t="s">
        <v>200</v>
      </c>
      <c r="Q22" s="61">
        <f>'Tiền bán trú T9'!F22</f>
        <v>8708000</v>
      </c>
      <c r="R22" s="61">
        <f>'Tiền bán trú T10'!F21</f>
        <v>983000</v>
      </c>
      <c r="S22" s="61">
        <f>'Tiền bán trú T11'!F23</f>
        <v>8678074</v>
      </c>
      <c r="T22" s="61">
        <f>'Tiền bán trú T12'!F23</f>
        <v>788000</v>
      </c>
      <c r="U22" s="61">
        <f>'Tiền bán trú 01'!F23</f>
        <v>350000</v>
      </c>
      <c r="V22" s="61">
        <f>'Tiền bán trú 02'!F23</f>
        <v>0</v>
      </c>
      <c r="W22" s="61">
        <f>'Tiền bán trú 3'!F23</f>
        <v>685000</v>
      </c>
      <c r="X22" s="61">
        <f>'Tiền bán trú 4'!F23</f>
        <v>0</v>
      </c>
      <c r="Y22" s="61">
        <f>'Tiền bán trú 5'!F23</f>
        <v>2938000</v>
      </c>
      <c r="Z22" s="69">
        <f t="shared" ref="Z22" si="4">SUM(P22:Y22)</f>
        <v>23130074</v>
      </c>
    </row>
    <row r="23" spans="1:29" x14ac:dyDescent="0.25">
      <c r="A23" s="81">
        <v>2</v>
      </c>
      <c r="B23" s="62" t="s">
        <v>198</v>
      </c>
      <c r="C23" s="61">
        <f>'Tiền bán trú T9'!C22</f>
        <v>22720000</v>
      </c>
      <c r="D23" s="61"/>
      <c r="E23" s="61"/>
      <c r="F23" s="61"/>
      <c r="G23" s="61"/>
      <c r="H23" s="61"/>
      <c r="I23" s="61"/>
      <c r="J23" s="61"/>
      <c r="K23" s="61"/>
      <c r="L23" s="61"/>
      <c r="M23" s="93">
        <f>SUM(C23:L23)</f>
        <v>22720000</v>
      </c>
      <c r="N23" s="61"/>
      <c r="O23" s="61"/>
      <c r="P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9" s="18" customFormat="1" ht="14.25" x14ac:dyDescent="0.2">
      <c r="A24" s="80"/>
      <c r="B24" s="82" t="s">
        <v>6</v>
      </c>
      <c r="C24" s="63">
        <f>SUM(C22:C23)</f>
        <v>23130739</v>
      </c>
      <c r="D24" s="82"/>
      <c r="E24" s="82"/>
      <c r="F24" s="82"/>
      <c r="G24" s="82"/>
      <c r="H24" s="82"/>
      <c r="I24" s="82"/>
      <c r="J24" s="82"/>
      <c r="K24" s="82"/>
      <c r="L24" s="60"/>
      <c r="M24" s="90">
        <f t="shared" ref="M24" si="5">SUM(M21:M23)</f>
        <v>23130739</v>
      </c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>
        <f>SUM(Z22:Z23)</f>
        <v>23130074</v>
      </c>
    </row>
    <row r="25" spans="1:29" x14ac:dyDescent="0.25">
      <c r="A25" s="80"/>
      <c r="B25" s="82" t="s">
        <v>19</v>
      </c>
      <c r="C25" s="82"/>
      <c r="D25" s="82"/>
      <c r="E25" s="82"/>
      <c r="F25" s="82"/>
      <c r="G25" s="82"/>
      <c r="H25" s="82"/>
      <c r="I25" s="82"/>
      <c r="J25" s="82"/>
      <c r="K25" s="82"/>
      <c r="L25" s="60"/>
      <c r="M25" s="91">
        <f>M24-Z24</f>
        <v>665</v>
      </c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70"/>
    </row>
    <row r="26" spans="1:29" x14ac:dyDescent="0.25">
      <c r="A26" s="80" t="s">
        <v>4</v>
      </c>
      <c r="B26" s="59" t="s">
        <v>17</v>
      </c>
      <c r="C26" s="59"/>
      <c r="D26" s="59"/>
      <c r="E26" s="59"/>
      <c r="F26" s="59"/>
      <c r="G26" s="59"/>
      <c r="H26" s="59"/>
      <c r="I26" s="59"/>
      <c r="J26" s="59"/>
      <c r="K26" s="59"/>
      <c r="L26" s="60"/>
      <c r="M26" s="92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9"/>
    </row>
    <row r="27" spans="1:29" ht="30" x14ac:dyDescent="0.25">
      <c r="A27" s="81">
        <v>1</v>
      </c>
      <c r="B27" s="62" t="s">
        <v>199</v>
      </c>
      <c r="C27" s="61">
        <f>'Tiền bán trú T8'!C23</f>
        <v>298000</v>
      </c>
      <c r="D27" s="61"/>
      <c r="E27" s="61"/>
      <c r="F27" s="61"/>
      <c r="G27" s="61"/>
      <c r="H27" s="61"/>
      <c r="I27" s="61"/>
      <c r="J27" s="61"/>
      <c r="K27" s="61"/>
      <c r="L27" s="61"/>
      <c r="M27" s="93">
        <f>SUM(C27:L27)</f>
        <v>298000</v>
      </c>
      <c r="N27" s="61">
        <v>1</v>
      </c>
      <c r="O27" s="61" t="s">
        <v>176</v>
      </c>
      <c r="P27" s="61">
        <f>'Tiền bán trú T8'!F23</f>
        <v>5712000</v>
      </c>
      <c r="Q27" s="61">
        <f>'Tiền bán trú T9'!F26</f>
        <v>11830000</v>
      </c>
      <c r="R27" s="61">
        <f>'Tiền bán trú T10'!F26</f>
        <v>12000000</v>
      </c>
      <c r="S27" s="61">
        <f>'Tiền bán trú T11'!F26</f>
        <v>11856000</v>
      </c>
      <c r="T27" s="61">
        <f>'Tiền bán trú T12'!F26</f>
        <v>11520000</v>
      </c>
      <c r="U27" s="61">
        <f>'Tiền bán trú 01'!F26</f>
        <v>11280000</v>
      </c>
      <c r="V27" s="61">
        <f>'Tiền bán trú 02'!F26</f>
        <v>5472000</v>
      </c>
      <c r="W27" s="61">
        <f>'Tiền bán trú 3'!F26</f>
        <v>10896000</v>
      </c>
      <c r="X27" s="61">
        <f>'Tiền bán trú 4'!F26</f>
        <v>10608000</v>
      </c>
      <c r="Y27" s="61">
        <f>'Tiền bán trú 5'!F26</f>
        <v>5304000</v>
      </c>
      <c r="Z27" s="69">
        <f t="shared" ref="Z27:Z30" si="6">SUM(P27:Y27)</f>
        <v>96478000</v>
      </c>
      <c r="AC27" s="35"/>
    </row>
    <row r="28" spans="1:29" ht="45" customHeight="1" x14ac:dyDescent="0.25">
      <c r="A28" s="81">
        <v>2</v>
      </c>
      <c r="B28" s="62" t="s">
        <v>203</v>
      </c>
      <c r="C28" s="61">
        <f>'Tiền bán trú T8'!C24</f>
        <v>7140000</v>
      </c>
      <c r="D28" s="61">
        <f>'Tiền bán trú T9'!C27</f>
        <v>15360000</v>
      </c>
      <c r="E28" s="61">
        <f>'Tiền bán trú T10'!C27</f>
        <v>15000000</v>
      </c>
      <c r="F28" s="61">
        <f>'Tiền bán trú T11'!C27</f>
        <v>14820000</v>
      </c>
      <c r="G28" s="61">
        <f>'Tiền bán trú T12'!C27</f>
        <v>14400000</v>
      </c>
      <c r="H28" s="61">
        <f>'Tiền bán trú 01'!C27</f>
        <v>14100000</v>
      </c>
      <c r="I28" s="61">
        <f>'Tiền bán trú 02'!C27</f>
        <v>6840000</v>
      </c>
      <c r="J28" s="61">
        <f>'Tiền bán trú 3'!C27</f>
        <v>13620000</v>
      </c>
      <c r="K28" s="61">
        <f>'Tiền bán trú 4'!C27</f>
        <v>13260000</v>
      </c>
      <c r="L28" s="61">
        <f>'Tiền bán trú 5'!C27</f>
        <v>6630000</v>
      </c>
      <c r="M28" s="93">
        <f t="shared" ref="M28:M29" si="7">SUM(C28:L28)</f>
        <v>121170000</v>
      </c>
      <c r="N28" s="61">
        <v>2</v>
      </c>
      <c r="O28" s="61" t="s">
        <v>204</v>
      </c>
      <c r="P28" s="61">
        <f>'Tiền bán trú T8'!F24</f>
        <v>1428000</v>
      </c>
      <c r="Q28" s="61">
        <f>'Tiền bán trú T9'!F27</f>
        <v>12288000</v>
      </c>
      <c r="R28" s="61">
        <f>'Tiền bán trú T10'!F27</f>
        <v>3000000</v>
      </c>
      <c r="S28" s="61">
        <f>'Tiền bán trú T11'!F27</f>
        <v>2964000</v>
      </c>
      <c r="T28" s="61">
        <f>'Tiền bán trú T12'!F27</f>
        <v>2880000</v>
      </c>
      <c r="U28" s="61">
        <f>'Tiền bán trú 01'!F27</f>
        <v>2820000</v>
      </c>
      <c r="V28" s="61">
        <f>'Tiền bán trú 02'!F27</f>
        <v>1368000</v>
      </c>
      <c r="W28" s="61">
        <f>'Tiền bán trú 3'!F27</f>
        <v>2724000</v>
      </c>
      <c r="X28" s="61">
        <f>'Tiền bán trú 4'!F27</f>
        <v>2652000</v>
      </c>
      <c r="Y28" s="61">
        <f>'Tiền bán trú 5'!F27</f>
        <v>1326000</v>
      </c>
      <c r="Z28" s="69">
        <f t="shared" si="6"/>
        <v>33450000</v>
      </c>
      <c r="AC28" s="35"/>
    </row>
    <row r="29" spans="1:29" ht="43.5" customHeight="1" x14ac:dyDescent="0.25">
      <c r="A29" s="81">
        <v>3</v>
      </c>
      <c r="B29" s="62" t="s">
        <v>202</v>
      </c>
      <c r="C29" s="61">
        <f>'Tiền bán trú T8'!C25</f>
        <v>7514500</v>
      </c>
      <c r="D29" s="61">
        <f>'Tiền bán trú T9'!C28</f>
        <v>16570000</v>
      </c>
      <c r="E29" s="61">
        <f>'Tiền bán trú T10'!C28</f>
        <v>18987500</v>
      </c>
      <c r="F29" s="61">
        <f>'Tiền bán trú T11'!C28</f>
        <v>17993500</v>
      </c>
      <c r="G29" s="61">
        <f>'Tiền bán trú T12'!C28</f>
        <v>15876000</v>
      </c>
      <c r="H29" s="61">
        <f>'Tiền bán trú 01'!C28</f>
        <v>17734500</v>
      </c>
      <c r="I29" s="61">
        <f>'Tiền bán trú 02'!C28</f>
        <v>7773500</v>
      </c>
      <c r="J29" s="61">
        <f>'Tiền bán trú 3'!C28</f>
        <v>17104500</v>
      </c>
      <c r="K29" s="61">
        <f>'Tiền bán trú 4'!C28</f>
        <v>14605500</v>
      </c>
      <c r="L29" s="61">
        <f>'Tiền bán trú 5'!C28</f>
        <v>9730000</v>
      </c>
      <c r="M29" s="93">
        <f t="shared" si="7"/>
        <v>143889500</v>
      </c>
      <c r="N29" s="61">
        <v>3</v>
      </c>
      <c r="O29" s="61" t="s">
        <v>205</v>
      </c>
      <c r="P29" s="61">
        <f>'Tiền bán trú T8'!F25</f>
        <v>5367500</v>
      </c>
      <c r="Q29" s="61">
        <f>'Tiền bán trú T9'!F28</f>
        <v>3072000</v>
      </c>
      <c r="R29" s="61">
        <f>'Tiền bán trú T10'!F28</f>
        <v>13562500</v>
      </c>
      <c r="S29" s="61">
        <f>'Tiền bán trú T11'!F28</f>
        <v>12852500</v>
      </c>
      <c r="T29" s="61">
        <f>'Tiền bán trú T12'!F28</f>
        <v>11340000</v>
      </c>
      <c r="U29" s="61">
        <f>'Tiền bán trú 01'!F28</f>
        <v>12667500</v>
      </c>
      <c r="V29" s="61">
        <f>'Tiền bán trú 02'!F28</f>
        <v>5552500</v>
      </c>
      <c r="W29" s="61">
        <f>'Tiền bán trú 3'!F28</f>
        <v>12217500</v>
      </c>
      <c r="X29" s="61">
        <f>'Tiền bán trú 4'!F28</f>
        <v>10432500</v>
      </c>
      <c r="Y29" s="61">
        <f>'Tiền bán trú 5'!F28</f>
        <v>6950000</v>
      </c>
      <c r="Z29" s="69">
        <f t="shared" si="6"/>
        <v>94014500</v>
      </c>
      <c r="AC29" s="35"/>
    </row>
    <row r="30" spans="1:29" x14ac:dyDescent="0.25">
      <c r="A30" s="81"/>
      <c r="B30" s="62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94"/>
      <c r="N30" s="61">
        <v>4</v>
      </c>
      <c r="O30" s="61" t="s">
        <v>206</v>
      </c>
      <c r="P30" s="61">
        <f>'Tiền bán trú T8'!F26</f>
        <v>2137808</v>
      </c>
      <c r="Q30" s="61">
        <f>'Tiền bán trú T9'!F29</f>
        <v>4080000</v>
      </c>
      <c r="R30" s="61">
        <f>'Tiền bán trú T10'!F29</f>
        <v>5366666</v>
      </c>
      <c r="S30" s="61">
        <f>'Tiền bán trú T11'!F29</f>
        <v>5078667</v>
      </c>
      <c r="T30" s="61">
        <f>'Tiền bán trú T12'!F29</f>
        <v>4504993</v>
      </c>
      <c r="U30" s="61">
        <f>'Tiền bán trú 01'!F29</f>
        <v>4994600</v>
      </c>
      <c r="V30" s="61">
        <f>'Tiền bán trú 02'!F29</f>
        <v>2199422</v>
      </c>
      <c r="W30" s="61">
        <f>'Tiền bán trú 3'!F29</f>
        <v>4800000</v>
      </c>
      <c r="X30" s="61">
        <f>'Tiền bán trú 4'!F29</f>
        <v>0</v>
      </c>
      <c r="Y30" s="61">
        <f>'Tiền bán trú 5'!F29</f>
        <v>8219467</v>
      </c>
      <c r="Z30" s="69">
        <f t="shared" si="6"/>
        <v>41381623</v>
      </c>
      <c r="AC30" s="35"/>
    </row>
    <row r="31" spans="1:29" x14ac:dyDescent="0.25">
      <c r="A31" s="81"/>
      <c r="B31" s="82" t="s">
        <v>6</v>
      </c>
      <c r="C31" s="60">
        <f>SUM(C27:C30)</f>
        <v>14952500</v>
      </c>
      <c r="D31" s="60">
        <f t="shared" ref="D31:M31" si="8">SUM(D27:D30)</f>
        <v>31930000</v>
      </c>
      <c r="E31" s="60">
        <f t="shared" si="8"/>
        <v>33987500</v>
      </c>
      <c r="F31" s="60">
        <f t="shared" si="8"/>
        <v>32813500</v>
      </c>
      <c r="G31" s="60">
        <f t="shared" si="8"/>
        <v>30276000</v>
      </c>
      <c r="H31" s="60">
        <f t="shared" si="8"/>
        <v>31834500</v>
      </c>
      <c r="I31" s="60">
        <f t="shared" si="8"/>
        <v>14613500</v>
      </c>
      <c r="J31" s="60">
        <f t="shared" si="8"/>
        <v>30724500</v>
      </c>
      <c r="K31" s="60">
        <f t="shared" si="8"/>
        <v>27865500</v>
      </c>
      <c r="L31" s="60">
        <f t="shared" si="8"/>
        <v>16360000</v>
      </c>
      <c r="M31" s="92">
        <f t="shared" si="8"/>
        <v>265357500</v>
      </c>
      <c r="N31" s="71"/>
      <c r="O31" s="71"/>
      <c r="P31" s="78">
        <f>SUM(P27:P30)</f>
        <v>14645308</v>
      </c>
      <c r="Q31" s="78">
        <f t="shared" ref="Q31:V31" si="9">SUM(Q27:Q30)</f>
        <v>31270000</v>
      </c>
      <c r="R31" s="78">
        <f t="shared" si="9"/>
        <v>33929166</v>
      </c>
      <c r="S31" s="78">
        <f t="shared" si="9"/>
        <v>32751167</v>
      </c>
      <c r="T31" s="78">
        <f t="shared" si="9"/>
        <v>30244993</v>
      </c>
      <c r="U31" s="78">
        <f t="shared" si="9"/>
        <v>31762100</v>
      </c>
      <c r="V31" s="78">
        <f t="shared" si="9"/>
        <v>14591922</v>
      </c>
      <c r="W31" s="78">
        <f t="shared" ref="W31" si="10">SUM(W27:W30)</f>
        <v>30637500</v>
      </c>
      <c r="X31" s="78">
        <f t="shared" ref="X31" si="11">SUM(X27:X30)</f>
        <v>23692500</v>
      </c>
      <c r="Y31" s="78">
        <f t="shared" ref="Y31" si="12">SUM(Y27:Y30)</f>
        <v>21799467</v>
      </c>
      <c r="Z31" s="78">
        <f t="shared" ref="Z31" si="13">SUM(Z27:Z30)</f>
        <v>265324123</v>
      </c>
    </row>
    <row r="32" spans="1:29" x14ac:dyDescent="0.25">
      <c r="A32" s="81"/>
      <c r="B32" s="82" t="s">
        <v>19</v>
      </c>
      <c r="C32" s="82"/>
      <c r="D32" s="82"/>
      <c r="E32" s="82"/>
      <c r="F32" s="82"/>
      <c r="G32" s="82"/>
      <c r="H32" s="82"/>
      <c r="I32" s="82"/>
      <c r="J32" s="82"/>
      <c r="K32" s="82"/>
      <c r="L32" s="83"/>
      <c r="M32" s="91">
        <f>M31-Z31</f>
        <v>33377</v>
      </c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2"/>
    </row>
    <row r="33" spans="1:26" ht="18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26" ht="18.75" customHeight="1" x14ac:dyDescent="0.25">
      <c r="A34" s="84"/>
      <c r="B34" s="56"/>
      <c r="C34" s="56"/>
      <c r="D34" s="56"/>
      <c r="E34" s="56"/>
      <c r="F34" s="56"/>
      <c r="G34" s="56"/>
      <c r="H34" s="56"/>
      <c r="I34" s="56"/>
      <c r="J34" s="56"/>
      <c r="K34" s="56"/>
      <c r="O34" s="19" t="s">
        <v>201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4"/>
    </row>
    <row r="35" spans="1:26" ht="18.75" customHeight="1" x14ac:dyDescent="0.25">
      <c r="A35" s="84"/>
      <c r="B35" s="56"/>
      <c r="C35" s="56"/>
      <c r="D35" s="56"/>
      <c r="E35" s="56"/>
      <c r="F35" s="56"/>
      <c r="G35" s="56"/>
      <c r="H35" s="56"/>
      <c r="I35" s="56"/>
      <c r="J35" s="56"/>
      <c r="K35" s="56"/>
      <c r="O35" s="57" t="s">
        <v>20</v>
      </c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6"/>
    </row>
    <row r="36" spans="1:26" ht="15.75" x14ac:dyDescent="0.25">
      <c r="O36" s="30" t="s">
        <v>21</v>
      </c>
      <c r="P36" s="77"/>
      <c r="Q36" s="77"/>
      <c r="R36" s="77"/>
      <c r="S36" s="77"/>
      <c r="T36" s="77"/>
      <c r="U36" s="77"/>
      <c r="V36" s="77"/>
      <c r="W36" s="77"/>
      <c r="X36" s="77"/>
      <c r="Y36" s="77"/>
    </row>
    <row r="40" spans="1:26" ht="18.75" x14ac:dyDescent="0.25">
      <c r="O40" s="57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1:26" ht="18.75" x14ac:dyDescent="0.25">
      <c r="O41" s="57" t="s">
        <v>90</v>
      </c>
      <c r="P41" s="75"/>
      <c r="Q41" s="75"/>
      <c r="R41" s="75"/>
      <c r="S41" s="75"/>
      <c r="T41" s="75"/>
      <c r="U41" s="75"/>
      <c r="V41" s="75"/>
      <c r="W41" s="75"/>
      <c r="X41" s="75"/>
      <c r="Y41" s="75"/>
    </row>
  </sheetData>
  <mergeCells count="7">
    <mergeCell ref="A2:Z2"/>
    <mergeCell ref="A3:Z3"/>
    <mergeCell ref="A10:Z10"/>
    <mergeCell ref="A11:Z11"/>
    <mergeCell ref="A34:A35"/>
    <mergeCell ref="C13:M13"/>
    <mergeCell ref="O13:Z13"/>
  </mergeCells>
  <pageMargins left="0.49" right="0.2" top="0.25" bottom="0.2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10" workbookViewId="0">
      <selection activeCell="C27" sqref="C27"/>
    </sheetView>
  </sheetViews>
  <sheetFormatPr defaultRowHeight="15" x14ac:dyDescent="0.25"/>
  <cols>
    <col min="1" max="1" width="6.42578125" style="4" customWidth="1"/>
    <col min="2" max="2" width="29.28515625" style="4" customWidth="1"/>
    <col min="3" max="3" width="18" style="14" customWidth="1"/>
    <col min="4" max="4" width="5.140625" style="14" customWidth="1"/>
    <col min="5" max="5" width="26.85546875" style="14" customWidth="1"/>
    <col min="6" max="6" width="17.85546875" style="14" customWidth="1"/>
    <col min="7" max="9" width="9.140625" style="4"/>
    <col min="10" max="10" width="25.140625" style="4" customWidth="1"/>
    <col min="11" max="16384" width="9.140625" style="4"/>
  </cols>
  <sheetData>
    <row r="1" spans="1:10" ht="15.75" x14ac:dyDescent="0.25">
      <c r="F1" s="26" t="s">
        <v>7</v>
      </c>
    </row>
    <row r="2" spans="1:10" ht="18.75" x14ac:dyDescent="0.25">
      <c r="A2" s="85" t="s">
        <v>0</v>
      </c>
      <c r="B2" s="85"/>
      <c r="C2" s="85"/>
      <c r="D2" s="85"/>
      <c r="E2" s="85"/>
      <c r="F2" s="85"/>
    </row>
    <row r="3" spans="1:10" ht="18.75" x14ac:dyDescent="0.25">
      <c r="A3" s="85" t="s">
        <v>1</v>
      </c>
      <c r="B3" s="85"/>
      <c r="C3" s="85"/>
      <c r="D3" s="85"/>
      <c r="E3" s="85"/>
      <c r="F3" s="85"/>
    </row>
    <row r="4" spans="1:10" ht="18.75" x14ac:dyDescent="0.25">
      <c r="A4" s="13"/>
      <c r="B4" s="13"/>
    </row>
    <row r="5" spans="1:10" s="5" customFormat="1" ht="18.75" x14ac:dyDescent="0.3">
      <c r="B5" s="3" t="s">
        <v>23</v>
      </c>
      <c r="C5" s="15"/>
      <c r="D5" s="15"/>
      <c r="E5" s="15"/>
      <c r="F5" s="15"/>
    </row>
    <row r="6" spans="1:10" s="5" customFormat="1" ht="18.75" x14ac:dyDescent="0.3">
      <c r="B6" s="23" t="s">
        <v>14</v>
      </c>
      <c r="C6" s="15"/>
      <c r="D6" s="15"/>
      <c r="E6" s="15"/>
      <c r="F6" s="15"/>
    </row>
    <row r="7" spans="1:10" s="5" customFormat="1" ht="18.75" x14ac:dyDescent="0.3">
      <c r="B7" s="24" t="s">
        <v>8</v>
      </c>
      <c r="C7" s="25"/>
      <c r="D7" s="25"/>
      <c r="E7" s="3"/>
      <c r="F7" s="25"/>
    </row>
    <row r="8" spans="1:10" s="5" customFormat="1" ht="18.75" x14ac:dyDescent="0.3">
      <c r="B8" s="24" t="s">
        <v>25</v>
      </c>
      <c r="C8" s="25"/>
      <c r="D8" s="25"/>
      <c r="E8" s="3"/>
      <c r="F8" s="25"/>
    </row>
    <row r="9" spans="1:10" s="5" customFormat="1" ht="18.75" x14ac:dyDescent="0.3">
      <c r="A9" s="24"/>
      <c r="B9" s="24"/>
      <c r="C9" s="25"/>
      <c r="D9" s="25"/>
      <c r="E9" s="3"/>
      <c r="F9" s="25"/>
    </row>
    <row r="10" spans="1:10" ht="18.75" x14ac:dyDescent="0.25">
      <c r="A10" s="85" t="s">
        <v>27</v>
      </c>
      <c r="B10" s="85"/>
      <c r="C10" s="85"/>
      <c r="D10" s="85"/>
      <c r="E10" s="85"/>
      <c r="F10" s="85"/>
    </row>
    <row r="11" spans="1:10" ht="18.75" x14ac:dyDescent="0.25">
      <c r="A11" s="85" t="s">
        <v>26</v>
      </c>
      <c r="B11" s="85"/>
      <c r="C11" s="85"/>
      <c r="D11" s="85"/>
      <c r="E11" s="85"/>
      <c r="F11" s="85"/>
    </row>
    <row r="12" spans="1:10" ht="18.75" x14ac:dyDescent="0.25">
      <c r="F12" s="27" t="s">
        <v>5</v>
      </c>
    </row>
    <row r="13" spans="1:10" s="31" customFormat="1" ht="37.5" x14ac:dyDescent="0.25">
      <c r="A13" s="11" t="s">
        <v>9</v>
      </c>
      <c r="B13" s="11" t="s">
        <v>10</v>
      </c>
      <c r="C13" s="20" t="s">
        <v>11</v>
      </c>
      <c r="D13" s="20" t="s">
        <v>18</v>
      </c>
      <c r="E13" s="20" t="s">
        <v>12</v>
      </c>
      <c r="F13" s="20" t="s">
        <v>13</v>
      </c>
    </row>
    <row r="14" spans="1:10" ht="18.75" x14ac:dyDescent="0.25">
      <c r="A14" s="6" t="s">
        <v>2</v>
      </c>
      <c r="B14" s="7" t="s">
        <v>15</v>
      </c>
      <c r="C14" s="21"/>
      <c r="D14" s="21"/>
      <c r="E14" s="21"/>
      <c r="F14" s="16"/>
    </row>
    <row r="15" spans="1:10" ht="56.25" x14ac:dyDescent="0.25">
      <c r="A15" s="9">
        <v>1</v>
      </c>
      <c r="B15" s="10" t="s">
        <v>28</v>
      </c>
      <c r="C15" s="22">
        <f>'Tiền bán trú T8'!C19</f>
        <v>866924</v>
      </c>
      <c r="D15" s="22">
        <v>1</v>
      </c>
      <c r="E15" s="22" t="s">
        <v>52</v>
      </c>
      <c r="F15" s="16">
        <v>84268259</v>
      </c>
    </row>
    <row r="16" spans="1:10" ht="56.25" x14ac:dyDescent="0.25">
      <c r="A16" s="9">
        <v>2</v>
      </c>
      <c r="B16" s="10" t="s">
        <v>41</v>
      </c>
      <c r="C16" s="22">
        <v>97170000</v>
      </c>
      <c r="D16" s="22">
        <v>2</v>
      </c>
      <c r="E16" s="22" t="s">
        <v>53</v>
      </c>
      <c r="F16" s="16">
        <v>8055260</v>
      </c>
      <c r="J16" s="35"/>
    </row>
    <row r="17" spans="1:10" ht="56.25" x14ac:dyDescent="0.25">
      <c r="A17" s="9">
        <v>3</v>
      </c>
      <c r="B17" s="10" t="s">
        <v>64</v>
      </c>
      <c r="C17" s="22">
        <v>3239500</v>
      </c>
      <c r="D17" s="22">
        <v>3</v>
      </c>
      <c r="E17" s="22" t="s">
        <v>54</v>
      </c>
      <c r="F17" s="16">
        <v>4810300</v>
      </c>
    </row>
    <row r="18" spans="1:10" s="18" customFormat="1" ht="18.75" x14ac:dyDescent="0.2">
      <c r="A18" s="6"/>
      <c r="B18" s="8" t="s">
        <v>6</v>
      </c>
      <c r="C18" s="21">
        <f>SUM(C15:C17)</f>
        <v>101276424</v>
      </c>
      <c r="D18" s="21"/>
      <c r="E18" s="21"/>
      <c r="F18" s="21">
        <f>SUM(F15:F17)</f>
        <v>97133819</v>
      </c>
    </row>
    <row r="19" spans="1:10" ht="18.75" x14ac:dyDescent="0.25">
      <c r="A19" s="6"/>
      <c r="B19" s="8" t="s">
        <v>19</v>
      </c>
      <c r="C19" s="21">
        <f>C18-F18</f>
        <v>4142605</v>
      </c>
      <c r="D19" s="21"/>
      <c r="E19" s="21"/>
      <c r="F19" s="17"/>
    </row>
    <row r="20" spans="1:10" ht="18.75" x14ac:dyDescent="0.25">
      <c r="A20" s="6" t="s">
        <v>3</v>
      </c>
      <c r="B20" s="7" t="s">
        <v>16</v>
      </c>
      <c r="C20" s="21"/>
      <c r="D20" s="21"/>
      <c r="E20" s="22"/>
      <c r="F20" s="16"/>
    </row>
    <row r="21" spans="1:10" ht="37.5" x14ac:dyDescent="0.25">
      <c r="A21" s="9">
        <v>1</v>
      </c>
      <c r="B21" s="10" t="s">
        <v>37</v>
      </c>
      <c r="C21" s="22">
        <v>410739</v>
      </c>
      <c r="D21" s="22"/>
      <c r="E21" s="22"/>
      <c r="F21" s="16"/>
    </row>
    <row r="22" spans="1:10" ht="56.25" x14ac:dyDescent="0.25">
      <c r="A22" s="9">
        <v>2</v>
      </c>
      <c r="B22" s="10" t="s">
        <v>36</v>
      </c>
      <c r="C22" s="22">
        <v>22720000</v>
      </c>
      <c r="D22" s="22">
        <v>1</v>
      </c>
      <c r="E22" s="22" t="s">
        <v>67</v>
      </c>
      <c r="F22" s="16">
        <v>8708000</v>
      </c>
    </row>
    <row r="23" spans="1:10" s="18" customFormat="1" ht="18.75" x14ac:dyDescent="0.2">
      <c r="A23" s="6"/>
      <c r="B23" s="8" t="s">
        <v>6</v>
      </c>
      <c r="C23" s="21">
        <f>SUM(C20:C22)</f>
        <v>23130739</v>
      </c>
      <c r="D23" s="21"/>
      <c r="E23" s="21"/>
      <c r="F23" s="21">
        <f>SUM(F22:F22)</f>
        <v>8708000</v>
      </c>
    </row>
    <row r="24" spans="1:10" ht="18.75" x14ac:dyDescent="0.25">
      <c r="A24" s="6"/>
      <c r="B24" s="8" t="s">
        <v>19</v>
      </c>
      <c r="C24" s="21">
        <f>C23-F23</f>
        <v>14422739</v>
      </c>
      <c r="D24" s="21"/>
      <c r="E24" s="21"/>
      <c r="F24" s="17"/>
    </row>
    <row r="25" spans="1:10" ht="18.75" x14ac:dyDescent="0.25">
      <c r="A25" s="6" t="s">
        <v>4</v>
      </c>
      <c r="B25" s="7" t="s">
        <v>17</v>
      </c>
      <c r="C25" s="21"/>
      <c r="D25" s="21"/>
      <c r="E25" s="21"/>
      <c r="F25" s="16"/>
    </row>
    <row r="26" spans="1:10" ht="56.25" x14ac:dyDescent="0.25">
      <c r="A26" s="9">
        <v>1</v>
      </c>
      <c r="B26" s="10" t="s">
        <v>28</v>
      </c>
      <c r="C26" s="22">
        <f>'Tiền bán trú T8'!C28</f>
        <v>307192</v>
      </c>
      <c r="D26" s="22">
        <v>1</v>
      </c>
      <c r="E26" s="22" t="s">
        <v>44</v>
      </c>
      <c r="F26" s="16">
        <v>11830000</v>
      </c>
    </row>
    <row r="27" spans="1:10" ht="45" customHeight="1" x14ac:dyDescent="0.25">
      <c r="A27" s="9">
        <v>2</v>
      </c>
      <c r="B27" s="10" t="s">
        <v>42</v>
      </c>
      <c r="C27" s="22">
        <v>15360000</v>
      </c>
      <c r="D27" s="22">
        <v>2</v>
      </c>
      <c r="E27" s="22" t="s">
        <v>45</v>
      </c>
      <c r="F27" s="16">
        <f>C27*80%</f>
        <v>12288000</v>
      </c>
      <c r="J27" s="35"/>
    </row>
    <row r="28" spans="1:10" ht="41.25" customHeight="1" x14ac:dyDescent="0.25">
      <c r="A28" s="9">
        <v>3</v>
      </c>
      <c r="B28" s="10" t="s">
        <v>43</v>
      </c>
      <c r="C28" s="22">
        <v>16570000</v>
      </c>
      <c r="D28" s="22">
        <v>3</v>
      </c>
      <c r="E28" s="22" t="s">
        <v>46</v>
      </c>
      <c r="F28" s="16">
        <f>C27*20%</f>
        <v>3072000</v>
      </c>
      <c r="J28" s="35"/>
    </row>
    <row r="29" spans="1:10" ht="37.5" x14ac:dyDescent="0.25">
      <c r="A29" s="9"/>
      <c r="B29" s="10"/>
      <c r="C29" s="22"/>
      <c r="D29" s="22">
        <v>4</v>
      </c>
      <c r="E29" s="22" t="s">
        <v>59</v>
      </c>
      <c r="F29" s="16">
        <v>4080000</v>
      </c>
    </row>
    <row r="30" spans="1:10" ht="18.75" x14ac:dyDescent="0.25">
      <c r="A30" s="9"/>
      <c r="B30" s="8" t="s">
        <v>6</v>
      </c>
      <c r="C30" s="21">
        <f>SUM(C26:C28)</f>
        <v>32237192</v>
      </c>
      <c r="D30" s="22"/>
      <c r="E30" s="22"/>
      <c r="F30" s="17">
        <f>SUM(F26:F29)</f>
        <v>31270000</v>
      </c>
    </row>
    <row r="31" spans="1:10" ht="18.75" x14ac:dyDescent="0.25">
      <c r="A31" s="9"/>
      <c r="B31" s="8" t="s">
        <v>19</v>
      </c>
      <c r="C31" s="21">
        <f>C30-F30</f>
        <v>967192</v>
      </c>
      <c r="D31" s="22"/>
      <c r="E31" s="22"/>
      <c r="F31" s="16"/>
    </row>
    <row r="32" spans="1:10" ht="10.5" customHeight="1" x14ac:dyDescent="0.25">
      <c r="A32" s="3"/>
      <c r="B32" s="3"/>
    </row>
    <row r="33" spans="1:6" ht="18.75" customHeight="1" x14ac:dyDescent="0.25">
      <c r="A33" s="84"/>
      <c r="B33" s="12"/>
      <c r="E33" s="19" t="s">
        <v>88</v>
      </c>
      <c r="F33" s="28"/>
    </row>
    <row r="34" spans="1:6" ht="18.75" customHeight="1" x14ac:dyDescent="0.25">
      <c r="A34" s="84"/>
      <c r="B34" s="12"/>
      <c r="E34" s="13" t="s">
        <v>20</v>
      </c>
      <c r="F34" s="29"/>
    </row>
    <row r="35" spans="1:6" ht="15.75" x14ac:dyDescent="0.25">
      <c r="E35" s="30" t="s">
        <v>21</v>
      </c>
    </row>
    <row r="39" spans="1:6" ht="18.75" x14ac:dyDescent="0.25">
      <c r="E39" s="13"/>
    </row>
    <row r="40" spans="1:6" ht="18.75" x14ac:dyDescent="0.25">
      <c r="E40" s="38" t="s">
        <v>90</v>
      </c>
    </row>
  </sheetData>
  <mergeCells count="5">
    <mergeCell ref="A2:F2"/>
    <mergeCell ref="A3:F3"/>
    <mergeCell ref="A10:F10"/>
    <mergeCell ref="A11:F11"/>
    <mergeCell ref="A33:A34"/>
  </mergeCells>
  <pageMargins left="0.7" right="0.2" top="0.25" bottom="0.2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7" workbookViewId="0">
      <selection activeCell="F21" sqref="F21"/>
    </sheetView>
  </sheetViews>
  <sheetFormatPr defaultRowHeight="15" x14ac:dyDescent="0.25"/>
  <cols>
    <col min="1" max="1" width="6.42578125" style="4" customWidth="1"/>
    <col min="2" max="2" width="29.28515625" style="4" customWidth="1"/>
    <col min="3" max="3" width="18" style="14" customWidth="1"/>
    <col min="4" max="4" width="5.140625" style="14" customWidth="1"/>
    <col min="5" max="5" width="26.85546875" style="14" customWidth="1"/>
    <col min="6" max="6" width="17.85546875" style="14" customWidth="1"/>
    <col min="7" max="8" width="9.140625" style="4"/>
    <col min="9" max="9" width="20.5703125" style="4" customWidth="1"/>
    <col min="10" max="16384" width="9.140625" style="4"/>
  </cols>
  <sheetData>
    <row r="1" spans="1:6" ht="15.75" x14ac:dyDescent="0.25">
      <c r="F1" s="26" t="s">
        <v>7</v>
      </c>
    </row>
    <row r="2" spans="1:6" ht="18.75" x14ac:dyDescent="0.25">
      <c r="A2" s="85" t="s">
        <v>0</v>
      </c>
      <c r="B2" s="85"/>
      <c r="C2" s="85"/>
      <c r="D2" s="85"/>
      <c r="E2" s="85"/>
      <c r="F2" s="85"/>
    </row>
    <row r="3" spans="1:6" ht="18.75" x14ac:dyDescent="0.25">
      <c r="A3" s="85" t="s">
        <v>1</v>
      </c>
      <c r="B3" s="85"/>
      <c r="C3" s="85"/>
      <c r="D3" s="85"/>
      <c r="E3" s="85"/>
      <c r="F3" s="85"/>
    </row>
    <row r="4" spans="1:6" ht="18.75" x14ac:dyDescent="0.25">
      <c r="A4" s="33"/>
      <c r="B4" s="33"/>
    </row>
    <row r="5" spans="1:6" s="5" customFormat="1" ht="18.75" x14ac:dyDescent="0.3">
      <c r="B5" s="3" t="s">
        <v>23</v>
      </c>
      <c r="C5" s="15"/>
      <c r="D5" s="15"/>
      <c r="E5" s="15"/>
      <c r="F5" s="15"/>
    </row>
    <row r="6" spans="1:6" s="5" customFormat="1" ht="18.75" x14ac:dyDescent="0.3">
      <c r="B6" s="23" t="s">
        <v>14</v>
      </c>
      <c r="C6" s="15"/>
      <c r="D6" s="15"/>
      <c r="E6" s="15"/>
      <c r="F6" s="15"/>
    </row>
    <row r="7" spans="1:6" s="5" customFormat="1" ht="18.75" x14ac:dyDescent="0.3">
      <c r="B7" s="24" t="s">
        <v>8</v>
      </c>
      <c r="C7" s="25"/>
      <c r="D7" s="25"/>
      <c r="E7" s="3"/>
      <c r="F7" s="25"/>
    </row>
    <row r="8" spans="1:6" s="5" customFormat="1" ht="18.75" x14ac:dyDescent="0.3">
      <c r="B8" s="24" t="s">
        <v>25</v>
      </c>
      <c r="C8" s="25"/>
      <c r="D8" s="25"/>
      <c r="E8" s="3"/>
      <c r="F8" s="25"/>
    </row>
    <row r="9" spans="1:6" s="5" customFormat="1" ht="18.75" x14ac:dyDescent="0.3">
      <c r="A9" s="24"/>
      <c r="B9" s="24"/>
      <c r="C9" s="25"/>
      <c r="D9" s="25"/>
      <c r="E9" s="3"/>
      <c r="F9" s="25"/>
    </row>
    <row r="10" spans="1:6" ht="18.75" x14ac:dyDescent="0.25">
      <c r="A10" s="85" t="s">
        <v>47</v>
      </c>
      <c r="B10" s="85"/>
      <c r="C10" s="85"/>
      <c r="D10" s="85"/>
      <c r="E10" s="85"/>
      <c r="F10" s="85"/>
    </row>
    <row r="11" spans="1:6" ht="18.75" x14ac:dyDescent="0.25">
      <c r="A11" s="85" t="s">
        <v>26</v>
      </c>
      <c r="B11" s="85"/>
      <c r="C11" s="85"/>
      <c r="D11" s="85"/>
      <c r="E11" s="85"/>
      <c r="F11" s="85"/>
    </row>
    <row r="12" spans="1:6" ht="18.75" x14ac:dyDescent="0.25">
      <c r="F12" s="27" t="s">
        <v>5</v>
      </c>
    </row>
    <row r="13" spans="1:6" s="31" customFormat="1" ht="37.5" x14ac:dyDescent="0.25">
      <c r="A13" s="11" t="s">
        <v>9</v>
      </c>
      <c r="B13" s="11" t="s">
        <v>10</v>
      </c>
      <c r="C13" s="20" t="s">
        <v>11</v>
      </c>
      <c r="D13" s="20" t="s">
        <v>18</v>
      </c>
      <c r="E13" s="20" t="s">
        <v>12</v>
      </c>
      <c r="F13" s="20" t="s">
        <v>13</v>
      </c>
    </row>
    <row r="14" spans="1:6" ht="18.75" x14ac:dyDescent="0.25">
      <c r="A14" s="6" t="s">
        <v>2</v>
      </c>
      <c r="B14" s="7" t="s">
        <v>15</v>
      </c>
      <c r="C14" s="21"/>
      <c r="D14" s="21"/>
      <c r="E14" s="21"/>
      <c r="F14" s="16"/>
    </row>
    <row r="15" spans="1:6" ht="56.25" x14ac:dyDescent="0.25">
      <c r="A15" s="9">
        <v>1</v>
      </c>
      <c r="B15" s="10" t="s">
        <v>48</v>
      </c>
      <c r="C15" s="22">
        <f>'Tiền bán trú T9'!C19</f>
        <v>4142605</v>
      </c>
      <c r="D15" s="22">
        <v>1</v>
      </c>
      <c r="E15" s="22" t="s">
        <v>49</v>
      </c>
      <c r="F15" s="16">
        <v>102345866</v>
      </c>
    </row>
    <row r="16" spans="1:6" ht="56.25" x14ac:dyDescent="0.25">
      <c r="A16" s="9">
        <v>2</v>
      </c>
      <c r="B16" s="10" t="s">
        <v>65</v>
      </c>
      <c r="C16" s="22">
        <v>111212500</v>
      </c>
      <c r="D16" s="22">
        <v>2</v>
      </c>
      <c r="E16" s="22" t="s">
        <v>50</v>
      </c>
      <c r="F16" s="16">
        <v>8573201</v>
      </c>
    </row>
    <row r="17" spans="1:9" ht="56.25" x14ac:dyDescent="0.25">
      <c r="A17" s="9">
        <v>3</v>
      </c>
      <c r="B17" s="10" t="s">
        <v>66</v>
      </c>
      <c r="C17" s="22">
        <v>3531000</v>
      </c>
      <c r="D17" s="22">
        <v>3</v>
      </c>
      <c r="E17" s="22" t="s">
        <v>51</v>
      </c>
      <c r="F17" s="16">
        <v>5468100</v>
      </c>
      <c r="I17" s="35"/>
    </row>
    <row r="18" spans="1:9" s="18" customFormat="1" ht="18.75" x14ac:dyDescent="0.2">
      <c r="A18" s="6"/>
      <c r="B18" s="8" t="s">
        <v>6</v>
      </c>
      <c r="C18" s="21">
        <f>SUM(C15:C17)</f>
        <v>118886105</v>
      </c>
      <c r="D18" s="21"/>
      <c r="E18" s="21"/>
      <c r="F18" s="21">
        <f>SUM(F15:F17)</f>
        <v>116387167</v>
      </c>
    </row>
    <row r="19" spans="1:9" ht="18.75" x14ac:dyDescent="0.25">
      <c r="A19" s="6"/>
      <c r="B19" s="8" t="s">
        <v>19</v>
      </c>
      <c r="C19" s="21">
        <f>C18-F18</f>
        <v>2498938</v>
      </c>
      <c r="D19" s="21"/>
      <c r="E19" s="21"/>
      <c r="F19" s="17"/>
    </row>
    <row r="20" spans="1:9" ht="18.75" x14ac:dyDescent="0.25">
      <c r="A20" s="6" t="s">
        <v>3</v>
      </c>
      <c r="B20" s="7" t="s">
        <v>16</v>
      </c>
      <c r="C20" s="21"/>
      <c r="D20" s="21"/>
      <c r="E20" s="22"/>
      <c r="F20" s="16"/>
    </row>
    <row r="21" spans="1:9" ht="37.5" x14ac:dyDescent="0.25">
      <c r="A21" s="9">
        <v>1</v>
      </c>
      <c r="B21" s="10" t="s">
        <v>61</v>
      </c>
      <c r="C21" s="22">
        <f>'Tiền bán trú T9'!C24</f>
        <v>14422739</v>
      </c>
      <c r="D21" s="22">
        <v>1</v>
      </c>
      <c r="E21" s="22" t="s">
        <v>69</v>
      </c>
      <c r="F21" s="16">
        <v>983000</v>
      </c>
    </row>
    <row r="22" spans="1:9" ht="18.75" x14ac:dyDescent="0.25">
      <c r="A22" s="9"/>
      <c r="C22" s="22"/>
      <c r="D22" s="22"/>
      <c r="E22" s="22"/>
      <c r="F22" s="16"/>
    </row>
    <row r="23" spans="1:9" s="18" customFormat="1" ht="18.75" x14ac:dyDescent="0.2">
      <c r="A23" s="6"/>
      <c r="B23" s="8" t="s">
        <v>6</v>
      </c>
      <c r="C23" s="21">
        <f>SUM(C20:C22)</f>
        <v>14422739</v>
      </c>
      <c r="D23" s="21"/>
      <c r="E23" s="21"/>
      <c r="F23" s="21">
        <f>SUM(F21:F22)</f>
        <v>983000</v>
      </c>
    </row>
    <row r="24" spans="1:9" ht="18.75" x14ac:dyDescent="0.25">
      <c r="A24" s="6"/>
      <c r="B24" s="8" t="s">
        <v>19</v>
      </c>
      <c r="C24" s="21">
        <f>C23-F23</f>
        <v>13439739</v>
      </c>
      <c r="D24" s="21"/>
      <c r="E24" s="21"/>
      <c r="F24" s="17"/>
    </row>
    <row r="25" spans="1:9" ht="18.75" x14ac:dyDescent="0.25">
      <c r="A25" s="6" t="s">
        <v>4</v>
      </c>
      <c r="B25" s="7" t="s">
        <v>17</v>
      </c>
      <c r="C25" s="21"/>
      <c r="D25" s="21"/>
      <c r="E25" s="21"/>
      <c r="F25" s="16"/>
    </row>
    <row r="26" spans="1:9" ht="37.5" x14ac:dyDescent="0.25">
      <c r="A26" s="9">
        <v>1</v>
      </c>
      <c r="B26" s="10" t="s">
        <v>48</v>
      </c>
      <c r="C26" s="22">
        <f>'Tiền bán trú T9'!C31</f>
        <v>967192</v>
      </c>
      <c r="D26" s="22">
        <v>1</v>
      </c>
      <c r="E26" s="22" t="s">
        <v>55</v>
      </c>
      <c r="F26" s="16">
        <f>C27*80%</f>
        <v>12000000</v>
      </c>
    </row>
    <row r="27" spans="1:9" ht="45" customHeight="1" x14ac:dyDescent="0.25">
      <c r="A27" s="9">
        <v>2</v>
      </c>
      <c r="B27" s="10" t="s">
        <v>58</v>
      </c>
      <c r="C27" s="22">
        <v>15000000</v>
      </c>
      <c r="D27" s="22">
        <v>2</v>
      </c>
      <c r="E27" s="22" t="s">
        <v>56</v>
      </c>
      <c r="F27" s="16">
        <f>C27*20%</f>
        <v>3000000</v>
      </c>
    </row>
    <row r="28" spans="1:9" ht="43.5" customHeight="1" x14ac:dyDescent="0.25">
      <c r="A28" s="9">
        <v>3</v>
      </c>
      <c r="B28" s="10" t="s">
        <v>57</v>
      </c>
      <c r="C28" s="22">
        <v>18987500</v>
      </c>
      <c r="D28" s="22">
        <v>3</v>
      </c>
      <c r="E28" s="22" t="s">
        <v>70</v>
      </c>
      <c r="F28" s="16">
        <v>13562500</v>
      </c>
      <c r="I28" s="35"/>
    </row>
    <row r="29" spans="1:9" ht="37.5" x14ac:dyDescent="0.25">
      <c r="A29" s="9"/>
      <c r="B29" s="10"/>
      <c r="C29" s="22"/>
      <c r="D29" s="22">
        <v>4</v>
      </c>
      <c r="E29" s="22" t="s">
        <v>60</v>
      </c>
      <c r="F29" s="16">
        <v>5366666</v>
      </c>
    </row>
    <row r="30" spans="1:9" ht="18.75" x14ac:dyDescent="0.25">
      <c r="A30" s="9"/>
      <c r="B30" s="8" t="s">
        <v>6</v>
      </c>
      <c r="C30" s="21">
        <f>SUM(C26:C28)</f>
        <v>34954692</v>
      </c>
      <c r="D30" s="22"/>
      <c r="E30" s="22"/>
      <c r="F30" s="17">
        <f>SUM(F26:F29)</f>
        <v>33929166</v>
      </c>
    </row>
    <row r="31" spans="1:9" ht="18.75" x14ac:dyDescent="0.25">
      <c r="A31" s="9"/>
      <c r="B31" s="8" t="s">
        <v>19</v>
      </c>
      <c r="C31" s="21">
        <f>C30-F30</f>
        <v>1025526</v>
      </c>
      <c r="D31" s="22"/>
      <c r="E31" s="22"/>
      <c r="F31" s="16"/>
    </row>
    <row r="32" spans="1:9" ht="18.75" x14ac:dyDescent="0.25">
      <c r="A32" s="3"/>
      <c r="B32" s="3"/>
    </row>
    <row r="33" spans="1:6" ht="18.75" customHeight="1" x14ac:dyDescent="0.25">
      <c r="A33" s="84"/>
      <c r="B33" s="32"/>
      <c r="E33" s="19" t="s">
        <v>87</v>
      </c>
      <c r="F33" s="28"/>
    </row>
    <row r="34" spans="1:6" ht="18.75" customHeight="1" x14ac:dyDescent="0.25">
      <c r="A34" s="84"/>
      <c r="B34" s="32"/>
      <c r="E34" s="33" t="s">
        <v>20</v>
      </c>
      <c r="F34" s="29"/>
    </row>
    <row r="35" spans="1:6" ht="15.75" x14ac:dyDescent="0.25">
      <c r="E35" s="30" t="s">
        <v>21</v>
      </c>
    </row>
    <row r="39" spans="1:6" ht="18.75" x14ac:dyDescent="0.25">
      <c r="E39" s="33"/>
    </row>
    <row r="40" spans="1:6" ht="18.75" x14ac:dyDescent="0.25">
      <c r="E40" s="38" t="s">
        <v>90</v>
      </c>
    </row>
  </sheetData>
  <mergeCells count="5">
    <mergeCell ref="A2:F2"/>
    <mergeCell ref="A3:F3"/>
    <mergeCell ref="A10:F10"/>
    <mergeCell ref="A11:F11"/>
    <mergeCell ref="A33:A34"/>
  </mergeCells>
  <pageMargins left="0.7" right="0.2" top="0.25" bottom="0.2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24" workbookViewId="0">
      <selection activeCell="F29" sqref="F29"/>
    </sheetView>
  </sheetViews>
  <sheetFormatPr defaultRowHeight="15" x14ac:dyDescent="0.25"/>
  <cols>
    <col min="1" max="1" width="6.42578125" style="4" customWidth="1"/>
    <col min="2" max="2" width="29.28515625" style="4" customWidth="1"/>
    <col min="3" max="3" width="18" style="14" customWidth="1"/>
    <col min="4" max="4" width="5.140625" style="14" customWidth="1"/>
    <col min="5" max="5" width="26.85546875" style="14" customWidth="1"/>
    <col min="6" max="6" width="17.85546875" style="14" customWidth="1"/>
    <col min="7" max="8" width="9.140625" style="4"/>
    <col min="9" max="9" width="20.5703125" style="4" customWidth="1"/>
    <col min="10" max="16384" width="9.140625" style="4"/>
  </cols>
  <sheetData>
    <row r="1" spans="1:6" ht="15.75" x14ac:dyDescent="0.25">
      <c r="F1" s="26" t="s">
        <v>7</v>
      </c>
    </row>
    <row r="2" spans="1:6" ht="18.75" x14ac:dyDescent="0.25">
      <c r="A2" s="85" t="s">
        <v>0</v>
      </c>
      <c r="B2" s="85"/>
      <c r="C2" s="85"/>
      <c r="D2" s="85"/>
      <c r="E2" s="85"/>
      <c r="F2" s="85"/>
    </row>
    <row r="3" spans="1:6" ht="18.75" x14ac:dyDescent="0.25">
      <c r="A3" s="85" t="s">
        <v>1</v>
      </c>
      <c r="B3" s="85"/>
      <c r="C3" s="85"/>
      <c r="D3" s="85"/>
      <c r="E3" s="85"/>
      <c r="F3" s="85"/>
    </row>
    <row r="4" spans="1:6" ht="18.75" x14ac:dyDescent="0.25">
      <c r="A4" s="37"/>
      <c r="B4" s="37"/>
    </row>
    <row r="5" spans="1:6" s="5" customFormat="1" ht="18.75" x14ac:dyDescent="0.3">
      <c r="B5" s="3" t="s">
        <v>23</v>
      </c>
      <c r="C5" s="15"/>
      <c r="D5" s="15"/>
      <c r="E5" s="15"/>
      <c r="F5" s="15"/>
    </row>
    <row r="6" spans="1:6" s="5" customFormat="1" ht="18.75" x14ac:dyDescent="0.3">
      <c r="B6" s="23" t="s">
        <v>14</v>
      </c>
      <c r="C6" s="15"/>
      <c r="D6" s="15"/>
      <c r="E6" s="15"/>
      <c r="F6" s="15"/>
    </row>
    <row r="7" spans="1:6" s="5" customFormat="1" ht="18.75" x14ac:dyDescent="0.3">
      <c r="B7" s="24" t="s">
        <v>8</v>
      </c>
      <c r="C7" s="25"/>
      <c r="D7" s="25"/>
      <c r="E7" s="3"/>
      <c r="F7" s="25"/>
    </row>
    <row r="8" spans="1:6" s="5" customFormat="1" ht="18.75" x14ac:dyDescent="0.3">
      <c r="B8" s="24" t="s">
        <v>25</v>
      </c>
      <c r="C8" s="25"/>
      <c r="D8" s="25"/>
      <c r="E8" s="3"/>
      <c r="F8" s="25"/>
    </row>
    <row r="9" spans="1:6" s="5" customFormat="1" ht="18.75" x14ac:dyDescent="0.3">
      <c r="A9" s="24"/>
      <c r="B9" s="24"/>
      <c r="C9" s="25"/>
      <c r="D9" s="25"/>
      <c r="E9" s="3"/>
      <c r="F9" s="25"/>
    </row>
    <row r="10" spans="1:6" ht="18.75" x14ac:dyDescent="0.25">
      <c r="A10" s="85" t="s">
        <v>71</v>
      </c>
      <c r="B10" s="85"/>
      <c r="C10" s="85"/>
      <c r="D10" s="85"/>
      <c r="E10" s="85"/>
      <c r="F10" s="85"/>
    </row>
    <row r="11" spans="1:6" ht="18.75" x14ac:dyDescent="0.25">
      <c r="A11" s="85" t="s">
        <v>26</v>
      </c>
      <c r="B11" s="85"/>
      <c r="C11" s="85"/>
      <c r="D11" s="85"/>
      <c r="E11" s="85"/>
      <c r="F11" s="85"/>
    </row>
    <row r="12" spans="1:6" ht="18.75" x14ac:dyDescent="0.25">
      <c r="F12" s="27" t="s">
        <v>5</v>
      </c>
    </row>
    <row r="13" spans="1:6" s="31" customFormat="1" ht="37.5" x14ac:dyDescent="0.25">
      <c r="A13" s="11" t="s">
        <v>9</v>
      </c>
      <c r="B13" s="11" t="s">
        <v>10</v>
      </c>
      <c r="C13" s="20" t="s">
        <v>11</v>
      </c>
      <c r="D13" s="20" t="s">
        <v>18</v>
      </c>
      <c r="E13" s="20" t="s">
        <v>12</v>
      </c>
      <c r="F13" s="20" t="s">
        <v>13</v>
      </c>
    </row>
    <row r="14" spans="1:6" ht="18.75" x14ac:dyDescent="0.25">
      <c r="A14" s="6" t="s">
        <v>2</v>
      </c>
      <c r="B14" s="7" t="s">
        <v>15</v>
      </c>
      <c r="C14" s="21"/>
      <c r="D14" s="21"/>
      <c r="E14" s="21"/>
      <c r="F14" s="16"/>
    </row>
    <row r="15" spans="1:6" ht="56.25" x14ac:dyDescent="0.25">
      <c r="A15" s="9">
        <v>1</v>
      </c>
      <c r="B15" s="10" t="s">
        <v>72</v>
      </c>
      <c r="C15" s="22">
        <f>'Tiền bán trú T10'!C19</f>
        <v>2498938</v>
      </c>
      <c r="D15" s="22">
        <v>1</v>
      </c>
      <c r="E15" s="22" t="s">
        <v>77</v>
      </c>
      <c r="F15" s="16">
        <v>94314916</v>
      </c>
    </row>
    <row r="16" spans="1:6" ht="56.25" x14ac:dyDescent="0.25">
      <c r="A16" s="9">
        <v>2</v>
      </c>
      <c r="B16" s="10" t="s">
        <v>73</v>
      </c>
      <c r="C16" s="22">
        <v>105390500</v>
      </c>
      <c r="D16" s="22">
        <v>2</v>
      </c>
      <c r="E16" s="22" t="s">
        <v>78</v>
      </c>
      <c r="F16" s="16">
        <v>7856170</v>
      </c>
    </row>
    <row r="17" spans="1:9" ht="56.25" x14ac:dyDescent="0.25">
      <c r="A17" s="9">
        <v>3</v>
      </c>
      <c r="B17" s="10" t="s">
        <v>74</v>
      </c>
      <c r="C17" s="22">
        <v>2604000</v>
      </c>
      <c r="D17" s="22">
        <v>3</v>
      </c>
      <c r="E17" s="22" t="s">
        <v>79</v>
      </c>
      <c r="F17" s="16">
        <v>4629900</v>
      </c>
      <c r="I17" s="35"/>
    </row>
    <row r="18" spans="1:9" s="18" customFormat="1" ht="18.75" x14ac:dyDescent="0.2">
      <c r="A18" s="6"/>
      <c r="B18" s="8" t="s">
        <v>6</v>
      </c>
      <c r="C18" s="21">
        <f>SUM(C15:C17)</f>
        <v>110493438</v>
      </c>
      <c r="D18" s="21"/>
      <c r="E18" s="21"/>
      <c r="F18" s="21">
        <f>SUM(F15:F17)</f>
        <v>106800986</v>
      </c>
    </row>
    <row r="19" spans="1:9" ht="18.75" x14ac:dyDescent="0.25">
      <c r="A19" s="6"/>
      <c r="B19" s="8" t="s">
        <v>19</v>
      </c>
      <c r="C19" s="21">
        <f>C18-F18</f>
        <v>3692452</v>
      </c>
      <c r="D19" s="21"/>
      <c r="E19" s="21"/>
      <c r="F19" s="17"/>
    </row>
    <row r="20" spans="1:9" ht="18.75" x14ac:dyDescent="0.25">
      <c r="A20" s="6" t="s">
        <v>3</v>
      </c>
      <c r="B20" s="7" t="s">
        <v>16</v>
      </c>
      <c r="C20" s="21"/>
      <c r="D20" s="21"/>
      <c r="E20" s="22"/>
      <c r="F20" s="16"/>
    </row>
    <row r="21" spans="1:9" ht="56.25" x14ac:dyDescent="0.25">
      <c r="A21" s="9">
        <v>1</v>
      </c>
      <c r="B21" s="10" t="s">
        <v>85</v>
      </c>
      <c r="C21" s="22">
        <f>'Tiền bán trú T10'!C24</f>
        <v>13439739</v>
      </c>
      <c r="D21" s="22">
        <v>1</v>
      </c>
      <c r="E21" s="22" t="s">
        <v>84</v>
      </c>
      <c r="F21" s="16">
        <v>7700074</v>
      </c>
    </row>
    <row r="22" spans="1:9" ht="18.75" x14ac:dyDescent="0.25">
      <c r="A22" s="9"/>
      <c r="C22" s="22"/>
      <c r="D22" s="22">
        <v>2</v>
      </c>
      <c r="E22" s="22" t="s">
        <v>69</v>
      </c>
      <c r="F22" s="16">
        <v>978000</v>
      </c>
    </row>
    <row r="23" spans="1:9" s="18" customFormat="1" ht="18.75" x14ac:dyDescent="0.2">
      <c r="A23" s="6"/>
      <c r="B23" s="8" t="s">
        <v>6</v>
      </c>
      <c r="C23" s="21">
        <f>SUM(C20:C22)</f>
        <v>13439739</v>
      </c>
      <c r="D23" s="21"/>
      <c r="E23" s="21"/>
      <c r="F23" s="21">
        <f>SUM(F21:F22)</f>
        <v>8678074</v>
      </c>
    </row>
    <row r="24" spans="1:9" ht="18.75" x14ac:dyDescent="0.25">
      <c r="A24" s="6"/>
      <c r="B24" s="8" t="s">
        <v>19</v>
      </c>
      <c r="C24" s="21">
        <f>C23-F23</f>
        <v>4761665</v>
      </c>
      <c r="D24" s="21"/>
      <c r="E24" s="21"/>
      <c r="F24" s="17"/>
    </row>
    <row r="25" spans="1:9" ht="18.75" x14ac:dyDescent="0.25">
      <c r="A25" s="6" t="s">
        <v>4</v>
      </c>
      <c r="B25" s="7" t="s">
        <v>17</v>
      </c>
      <c r="C25" s="21"/>
      <c r="D25" s="21"/>
      <c r="E25" s="21"/>
      <c r="F25" s="16"/>
    </row>
    <row r="26" spans="1:9" ht="37.5" x14ac:dyDescent="0.25">
      <c r="A26" s="9">
        <v>1</v>
      </c>
      <c r="B26" s="10" t="s">
        <v>72</v>
      </c>
      <c r="C26" s="22">
        <f>'Tiền bán trú T10'!C31</f>
        <v>1025526</v>
      </c>
      <c r="D26" s="22">
        <v>1</v>
      </c>
      <c r="E26" s="22" t="s">
        <v>80</v>
      </c>
      <c r="F26" s="16">
        <f>C27*80%</f>
        <v>11856000</v>
      </c>
      <c r="I26" s="35"/>
    </row>
    <row r="27" spans="1:9" ht="45" customHeight="1" x14ac:dyDescent="0.25">
      <c r="A27" s="9">
        <v>2</v>
      </c>
      <c r="B27" s="10" t="s">
        <v>75</v>
      </c>
      <c r="C27" s="22">
        <v>14820000</v>
      </c>
      <c r="D27" s="22">
        <v>2</v>
      </c>
      <c r="E27" s="22" t="s">
        <v>81</v>
      </c>
      <c r="F27" s="16">
        <f>C27*20%</f>
        <v>2964000</v>
      </c>
    </row>
    <row r="28" spans="1:9" ht="43.5" customHeight="1" x14ac:dyDescent="0.25">
      <c r="A28" s="9">
        <v>3</v>
      </c>
      <c r="B28" s="10" t="s">
        <v>76</v>
      </c>
      <c r="C28" s="22">
        <f>12852500+5141000</f>
        <v>17993500</v>
      </c>
      <c r="D28" s="22">
        <v>3</v>
      </c>
      <c r="E28" s="22" t="s">
        <v>82</v>
      </c>
      <c r="F28" s="16">
        <v>12852500</v>
      </c>
      <c r="I28" s="35"/>
    </row>
    <row r="29" spans="1:9" ht="37.5" x14ac:dyDescent="0.25">
      <c r="A29" s="9"/>
      <c r="B29" s="10"/>
      <c r="C29" s="22"/>
      <c r="D29" s="22">
        <v>4</v>
      </c>
      <c r="E29" s="22" t="s">
        <v>83</v>
      </c>
      <c r="F29" s="16">
        <v>5078667</v>
      </c>
      <c r="I29" s="35"/>
    </row>
    <row r="30" spans="1:9" ht="18.75" x14ac:dyDescent="0.25">
      <c r="A30" s="9"/>
      <c r="B30" s="8" t="s">
        <v>6</v>
      </c>
      <c r="C30" s="39">
        <f>SUM(C26:C28)</f>
        <v>33839026</v>
      </c>
      <c r="D30" s="40"/>
      <c r="E30" s="40"/>
      <c r="F30" s="41">
        <f>SUM(F26:F29)</f>
        <v>32751167</v>
      </c>
    </row>
    <row r="31" spans="1:9" ht="18.75" x14ac:dyDescent="0.25">
      <c r="A31" s="9"/>
      <c r="B31" s="8" t="s">
        <v>19</v>
      </c>
      <c r="C31" s="39">
        <f>C30-F30</f>
        <v>1087859</v>
      </c>
      <c r="D31" s="40"/>
      <c r="E31" s="40"/>
      <c r="F31" s="42"/>
    </row>
    <row r="32" spans="1:9" ht="18.75" x14ac:dyDescent="0.25">
      <c r="A32" s="3"/>
      <c r="B32" s="3"/>
    </row>
    <row r="33" spans="1:6" ht="18.75" customHeight="1" x14ac:dyDescent="0.25">
      <c r="A33" s="84"/>
      <c r="B33" s="36"/>
      <c r="E33" s="19" t="s">
        <v>86</v>
      </c>
      <c r="F33" s="28"/>
    </row>
    <row r="34" spans="1:6" ht="18.75" customHeight="1" x14ac:dyDescent="0.25">
      <c r="A34" s="84"/>
      <c r="B34" s="36"/>
      <c r="E34" s="37" t="s">
        <v>20</v>
      </c>
      <c r="F34" s="29"/>
    </row>
    <row r="35" spans="1:6" ht="15.75" x14ac:dyDescent="0.25">
      <c r="E35" s="30" t="s">
        <v>21</v>
      </c>
    </row>
    <row r="39" spans="1:6" ht="18.75" x14ac:dyDescent="0.25">
      <c r="E39" s="37"/>
    </row>
    <row r="40" spans="1:6" ht="18.75" x14ac:dyDescent="0.25">
      <c r="E40" s="38" t="s">
        <v>90</v>
      </c>
    </row>
  </sheetData>
  <mergeCells count="5">
    <mergeCell ref="A2:F2"/>
    <mergeCell ref="A3:F3"/>
    <mergeCell ref="A10:F10"/>
    <mergeCell ref="A11:F11"/>
    <mergeCell ref="A33:A34"/>
  </mergeCells>
  <pageMargins left="0.7" right="0.2" top="0.25" bottom="0.2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28" workbookViewId="0">
      <selection activeCell="H10" sqref="H10"/>
    </sheetView>
  </sheetViews>
  <sheetFormatPr defaultRowHeight="15" x14ac:dyDescent="0.25"/>
  <cols>
    <col min="1" max="1" width="6.42578125" style="4" customWidth="1"/>
    <col min="2" max="2" width="29.28515625" style="4" customWidth="1"/>
    <col min="3" max="3" width="18" style="14" customWidth="1"/>
    <col min="4" max="4" width="5.140625" style="14" customWidth="1"/>
    <col min="5" max="5" width="26.85546875" style="14" customWidth="1"/>
    <col min="6" max="6" width="17.85546875" style="14" customWidth="1"/>
    <col min="7" max="8" width="9.140625" style="4"/>
    <col min="9" max="9" width="20.5703125" style="4" customWidth="1"/>
    <col min="10" max="16384" width="9.140625" style="4"/>
  </cols>
  <sheetData>
    <row r="1" spans="1:6" ht="15.75" x14ac:dyDescent="0.25">
      <c r="F1" s="26" t="s">
        <v>7</v>
      </c>
    </row>
    <row r="2" spans="1:6" ht="18.75" x14ac:dyDescent="0.25">
      <c r="A2" s="85" t="s">
        <v>0</v>
      </c>
      <c r="B2" s="85"/>
      <c r="C2" s="85"/>
      <c r="D2" s="85"/>
      <c r="E2" s="85"/>
      <c r="F2" s="85"/>
    </row>
    <row r="3" spans="1:6" ht="18.75" x14ac:dyDescent="0.25">
      <c r="A3" s="85" t="s">
        <v>1</v>
      </c>
      <c r="B3" s="85"/>
      <c r="C3" s="85"/>
      <c r="D3" s="85"/>
      <c r="E3" s="85"/>
      <c r="F3" s="85"/>
    </row>
    <row r="4" spans="1:6" ht="18.75" x14ac:dyDescent="0.25">
      <c r="A4" s="44"/>
      <c r="B4" s="44"/>
    </row>
    <row r="5" spans="1:6" s="5" customFormat="1" ht="18.75" x14ac:dyDescent="0.3">
      <c r="B5" s="3" t="s">
        <v>23</v>
      </c>
      <c r="C5" s="15"/>
      <c r="D5" s="15"/>
      <c r="E5" s="15"/>
      <c r="F5" s="15"/>
    </row>
    <row r="6" spans="1:6" s="5" customFormat="1" ht="18.75" x14ac:dyDescent="0.3">
      <c r="B6" s="23" t="s">
        <v>14</v>
      </c>
      <c r="C6" s="15"/>
      <c r="D6" s="15"/>
      <c r="E6" s="15"/>
      <c r="F6" s="15"/>
    </row>
    <row r="7" spans="1:6" s="5" customFormat="1" ht="18.75" x14ac:dyDescent="0.3">
      <c r="B7" s="24" t="s">
        <v>8</v>
      </c>
      <c r="C7" s="25"/>
      <c r="D7" s="25"/>
      <c r="E7" s="3"/>
      <c r="F7" s="25"/>
    </row>
    <row r="8" spans="1:6" s="5" customFormat="1" ht="18.75" x14ac:dyDescent="0.3">
      <c r="B8" s="24" t="s">
        <v>25</v>
      </c>
      <c r="C8" s="25"/>
      <c r="D8" s="25"/>
      <c r="E8" s="3"/>
      <c r="F8" s="25"/>
    </row>
    <row r="9" spans="1:6" s="5" customFormat="1" ht="18.75" x14ac:dyDescent="0.3">
      <c r="A9" s="24"/>
      <c r="B9" s="24"/>
      <c r="C9" s="25"/>
      <c r="D9" s="25"/>
      <c r="E9" s="3"/>
      <c r="F9" s="25"/>
    </row>
    <row r="10" spans="1:6" ht="18.75" x14ac:dyDescent="0.25">
      <c r="A10" s="85" t="s">
        <v>91</v>
      </c>
      <c r="B10" s="85"/>
      <c r="C10" s="85"/>
      <c r="D10" s="85"/>
      <c r="E10" s="85"/>
      <c r="F10" s="85"/>
    </row>
    <row r="11" spans="1:6" ht="18.75" x14ac:dyDescent="0.25">
      <c r="A11" s="85" t="s">
        <v>26</v>
      </c>
      <c r="B11" s="85"/>
      <c r="C11" s="85"/>
      <c r="D11" s="85"/>
      <c r="E11" s="85"/>
      <c r="F11" s="85"/>
    </row>
    <row r="12" spans="1:6" ht="18.75" x14ac:dyDescent="0.25">
      <c r="F12" s="27" t="s">
        <v>5</v>
      </c>
    </row>
    <row r="13" spans="1:6" s="31" customFormat="1" ht="37.5" x14ac:dyDescent="0.25">
      <c r="A13" s="11" t="s">
        <v>9</v>
      </c>
      <c r="B13" s="11" t="s">
        <v>10</v>
      </c>
      <c r="C13" s="20" t="s">
        <v>11</v>
      </c>
      <c r="D13" s="20" t="s">
        <v>18</v>
      </c>
      <c r="E13" s="20" t="s">
        <v>12</v>
      </c>
      <c r="F13" s="20" t="s">
        <v>13</v>
      </c>
    </row>
    <row r="14" spans="1:6" ht="18.75" x14ac:dyDescent="0.25">
      <c r="A14" s="6" t="s">
        <v>2</v>
      </c>
      <c r="B14" s="7" t="s">
        <v>15</v>
      </c>
      <c r="C14" s="21"/>
      <c r="D14" s="21"/>
      <c r="E14" s="21"/>
      <c r="F14" s="16"/>
    </row>
    <row r="15" spans="1:6" ht="56.25" x14ac:dyDescent="0.25">
      <c r="A15" s="9">
        <v>1</v>
      </c>
      <c r="B15" s="10" t="s">
        <v>97</v>
      </c>
      <c r="C15" s="22">
        <f>'Tiền bán trú T11'!C19</f>
        <v>3692452</v>
      </c>
      <c r="D15" s="22">
        <v>1</v>
      </c>
      <c r="E15" s="22" t="s">
        <v>92</v>
      </c>
      <c r="F15" s="16">
        <v>85726152</v>
      </c>
    </row>
    <row r="16" spans="1:6" ht="56.25" x14ac:dyDescent="0.25">
      <c r="A16" s="9">
        <v>2</v>
      </c>
      <c r="B16" s="10" t="s">
        <v>93</v>
      </c>
      <c r="C16" s="22">
        <v>92988000</v>
      </c>
      <c r="D16" s="22">
        <v>2</v>
      </c>
      <c r="E16" s="22" t="s">
        <v>95</v>
      </c>
      <c r="F16" s="16">
        <v>7841960</v>
      </c>
    </row>
    <row r="17" spans="1:9" ht="56.25" x14ac:dyDescent="0.25">
      <c r="A17" s="9">
        <v>3</v>
      </c>
      <c r="B17" s="10" t="s">
        <v>94</v>
      </c>
      <c r="C17" s="22">
        <v>2356000</v>
      </c>
      <c r="D17" s="22">
        <v>3</v>
      </c>
      <c r="E17" s="22" t="s">
        <v>96</v>
      </c>
      <c r="F17" s="16">
        <v>4485800</v>
      </c>
      <c r="I17" s="35"/>
    </row>
    <row r="18" spans="1:9" s="18" customFormat="1" ht="18.75" x14ac:dyDescent="0.2">
      <c r="A18" s="6"/>
      <c r="B18" s="8" t="s">
        <v>6</v>
      </c>
      <c r="C18" s="21">
        <f>SUM(C15:C17)</f>
        <v>99036452</v>
      </c>
      <c r="D18" s="21"/>
      <c r="E18" s="21"/>
      <c r="F18" s="21">
        <f>SUM(F15:F17)</f>
        <v>98053912</v>
      </c>
    </row>
    <row r="19" spans="1:9" ht="18.75" x14ac:dyDescent="0.25">
      <c r="A19" s="6"/>
      <c r="B19" s="8" t="s">
        <v>19</v>
      </c>
      <c r="C19" s="21">
        <f>C18-F18</f>
        <v>982540</v>
      </c>
      <c r="D19" s="21"/>
      <c r="E19" s="21"/>
      <c r="F19" s="17"/>
    </row>
    <row r="20" spans="1:9" ht="18.75" x14ac:dyDescent="0.25">
      <c r="A20" s="6" t="s">
        <v>3</v>
      </c>
      <c r="B20" s="7" t="s">
        <v>16</v>
      </c>
      <c r="C20" s="21"/>
      <c r="D20" s="21"/>
      <c r="E20" s="22"/>
      <c r="F20" s="16"/>
    </row>
    <row r="21" spans="1:9" ht="37.5" x14ac:dyDescent="0.25">
      <c r="A21" s="9">
        <v>1</v>
      </c>
      <c r="B21" s="10" t="s">
        <v>98</v>
      </c>
      <c r="C21" s="22">
        <f>'Tiền bán trú T11'!C24</f>
        <v>4761665</v>
      </c>
      <c r="D21" s="22">
        <v>1</v>
      </c>
      <c r="E21" s="22" t="s">
        <v>99</v>
      </c>
      <c r="F21" s="16">
        <v>788000</v>
      </c>
    </row>
    <row r="22" spans="1:9" ht="18.75" x14ac:dyDescent="0.25">
      <c r="A22" s="9"/>
      <c r="C22" s="22"/>
      <c r="D22" s="22"/>
      <c r="E22" s="22"/>
      <c r="F22" s="16"/>
    </row>
    <row r="23" spans="1:9" s="18" customFormat="1" ht="18.75" x14ac:dyDescent="0.2">
      <c r="A23" s="6"/>
      <c r="B23" s="8" t="s">
        <v>6</v>
      </c>
      <c r="C23" s="21">
        <f>SUM(C20:C22)</f>
        <v>4761665</v>
      </c>
      <c r="D23" s="21"/>
      <c r="E23" s="21"/>
      <c r="F23" s="21">
        <f>SUM(F21:F21)</f>
        <v>788000</v>
      </c>
    </row>
    <row r="24" spans="1:9" ht="18.75" x14ac:dyDescent="0.25">
      <c r="A24" s="6"/>
      <c r="B24" s="8" t="s">
        <v>19</v>
      </c>
      <c r="C24" s="21">
        <f>C23-F23</f>
        <v>3973665</v>
      </c>
      <c r="D24" s="21"/>
      <c r="E24" s="21"/>
      <c r="F24" s="17"/>
    </row>
    <row r="25" spans="1:9" ht="18.75" x14ac:dyDescent="0.25">
      <c r="A25" s="6" t="s">
        <v>4</v>
      </c>
      <c r="B25" s="7" t="s">
        <v>17</v>
      </c>
      <c r="C25" s="21"/>
      <c r="D25" s="21"/>
      <c r="E25" s="21"/>
      <c r="F25" s="16"/>
    </row>
    <row r="26" spans="1:9" ht="37.5" x14ac:dyDescent="0.25">
      <c r="A26" s="9">
        <v>1</v>
      </c>
      <c r="B26" s="10" t="s">
        <v>97</v>
      </c>
      <c r="C26" s="22">
        <f>'Tiền bán trú T11'!C31</f>
        <v>1087859</v>
      </c>
      <c r="D26" s="22">
        <v>1</v>
      </c>
      <c r="E26" s="22" t="s">
        <v>102</v>
      </c>
      <c r="F26" s="16">
        <f>C27*80%</f>
        <v>11520000</v>
      </c>
      <c r="I26" s="35"/>
    </row>
    <row r="27" spans="1:9" ht="45" customHeight="1" x14ac:dyDescent="0.25">
      <c r="A27" s="9">
        <v>2</v>
      </c>
      <c r="B27" s="10" t="s">
        <v>100</v>
      </c>
      <c r="C27" s="22">
        <v>14400000</v>
      </c>
      <c r="D27" s="22">
        <v>2</v>
      </c>
      <c r="E27" s="22" t="s">
        <v>103</v>
      </c>
      <c r="F27" s="16">
        <f>C27*20%</f>
        <v>2880000</v>
      </c>
    </row>
    <row r="28" spans="1:9" ht="43.5" customHeight="1" x14ac:dyDescent="0.25">
      <c r="A28" s="9">
        <v>3</v>
      </c>
      <c r="B28" s="10" t="s">
        <v>101</v>
      </c>
      <c r="C28" s="22">
        <v>15876000</v>
      </c>
      <c r="D28" s="22">
        <v>3</v>
      </c>
      <c r="E28" s="22" t="s">
        <v>104</v>
      </c>
      <c r="F28" s="16">
        <v>11340000</v>
      </c>
      <c r="I28" s="35"/>
    </row>
    <row r="29" spans="1:9" ht="37.5" x14ac:dyDescent="0.25">
      <c r="A29" s="9"/>
      <c r="B29" s="10"/>
      <c r="C29" s="22"/>
      <c r="D29" s="22">
        <v>4</v>
      </c>
      <c r="E29" s="22" t="s">
        <v>105</v>
      </c>
      <c r="F29" s="16">
        <v>4504993</v>
      </c>
      <c r="I29" s="35"/>
    </row>
    <row r="30" spans="1:9" ht="18.75" x14ac:dyDescent="0.25">
      <c r="A30" s="9"/>
      <c r="B30" s="8" t="s">
        <v>6</v>
      </c>
      <c r="C30" s="39">
        <f>SUM(C26:C28)</f>
        <v>31363859</v>
      </c>
      <c r="D30" s="40"/>
      <c r="E30" s="40"/>
      <c r="F30" s="41">
        <f>SUM(F26:F29)</f>
        <v>30244993</v>
      </c>
    </row>
    <row r="31" spans="1:9" ht="18.75" x14ac:dyDescent="0.25">
      <c r="A31" s="9"/>
      <c r="B31" s="8" t="s">
        <v>19</v>
      </c>
      <c r="C31" s="39">
        <f>C30-F30</f>
        <v>1118866</v>
      </c>
      <c r="D31" s="40"/>
      <c r="E31" s="40"/>
      <c r="F31" s="42"/>
    </row>
    <row r="32" spans="1:9" ht="18.75" x14ac:dyDescent="0.25">
      <c r="A32" s="3"/>
      <c r="B32" s="3"/>
    </row>
    <row r="33" spans="1:6" ht="18.75" customHeight="1" x14ac:dyDescent="0.25">
      <c r="A33" s="84"/>
      <c r="B33" s="43"/>
      <c r="E33" s="19" t="s">
        <v>106</v>
      </c>
      <c r="F33" s="28"/>
    </row>
    <row r="34" spans="1:6" ht="18.75" customHeight="1" x14ac:dyDescent="0.25">
      <c r="A34" s="84"/>
      <c r="B34" s="43"/>
      <c r="E34" s="44" t="s">
        <v>20</v>
      </c>
      <c r="F34" s="29"/>
    </row>
    <row r="35" spans="1:6" ht="15.75" x14ac:dyDescent="0.25">
      <c r="E35" s="30" t="s">
        <v>21</v>
      </c>
    </row>
    <row r="39" spans="1:6" ht="18.75" x14ac:dyDescent="0.25">
      <c r="E39" s="44"/>
    </row>
    <row r="40" spans="1:6" ht="18.75" x14ac:dyDescent="0.25">
      <c r="E40" s="44" t="s">
        <v>90</v>
      </c>
    </row>
  </sheetData>
  <mergeCells count="5">
    <mergeCell ref="A2:F2"/>
    <mergeCell ref="A3:F3"/>
    <mergeCell ref="A10:F10"/>
    <mergeCell ref="A11:F11"/>
    <mergeCell ref="A33:A34"/>
  </mergeCells>
  <pageMargins left="0.7" right="0.2" top="0.25" bottom="0.2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4" workbookViewId="0">
      <selection activeCell="F29" sqref="F29"/>
    </sheetView>
  </sheetViews>
  <sheetFormatPr defaultRowHeight="15" x14ac:dyDescent="0.25"/>
  <cols>
    <col min="1" max="1" width="6.42578125" style="4" customWidth="1"/>
    <col min="2" max="2" width="29.28515625" style="4" customWidth="1"/>
    <col min="3" max="3" width="18" style="14" customWidth="1"/>
    <col min="4" max="4" width="5.140625" style="14" customWidth="1"/>
    <col min="5" max="5" width="26.85546875" style="14" customWidth="1"/>
    <col min="6" max="6" width="17.85546875" style="14" customWidth="1"/>
    <col min="7" max="8" width="9.140625" style="4"/>
    <col min="9" max="9" width="20.5703125" style="4" customWidth="1"/>
    <col min="10" max="16384" width="9.140625" style="4"/>
  </cols>
  <sheetData>
    <row r="1" spans="1:6" ht="15.75" x14ac:dyDescent="0.25">
      <c r="F1" s="26" t="s">
        <v>7</v>
      </c>
    </row>
    <row r="2" spans="1:6" ht="18.75" x14ac:dyDescent="0.25">
      <c r="A2" s="85" t="s">
        <v>0</v>
      </c>
      <c r="B2" s="85"/>
      <c r="C2" s="85"/>
      <c r="D2" s="85"/>
      <c r="E2" s="85"/>
      <c r="F2" s="85"/>
    </row>
    <row r="3" spans="1:6" ht="18.75" x14ac:dyDescent="0.25">
      <c r="A3" s="85" t="s">
        <v>1</v>
      </c>
      <c r="B3" s="85"/>
      <c r="C3" s="85"/>
      <c r="D3" s="85"/>
      <c r="E3" s="85"/>
      <c r="F3" s="85"/>
    </row>
    <row r="4" spans="1:6" ht="18.75" x14ac:dyDescent="0.25">
      <c r="A4" s="46"/>
      <c r="B4" s="46"/>
    </row>
    <row r="5" spans="1:6" s="5" customFormat="1" ht="18.75" x14ac:dyDescent="0.3">
      <c r="B5" s="3" t="s">
        <v>23</v>
      </c>
      <c r="C5" s="15"/>
      <c r="D5" s="15"/>
      <c r="E5" s="15"/>
      <c r="F5" s="15"/>
    </row>
    <row r="6" spans="1:6" s="5" customFormat="1" ht="18.75" x14ac:dyDescent="0.3">
      <c r="B6" s="23" t="s">
        <v>14</v>
      </c>
      <c r="C6" s="15"/>
      <c r="D6" s="15"/>
      <c r="E6" s="15"/>
      <c r="F6" s="15"/>
    </row>
    <row r="7" spans="1:6" s="5" customFormat="1" ht="18.75" x14ac:dyDescent="0.3">
      <c r="B7" s="24" t="s">
        <v>8</v>
      </c>
      <c r="C7" s="25"/>
      <c r="D7" s="25"/>
      <c r="E7" s="3"/>
      <c r="F7" s="25"/>
    </row>
    <row r="8" spans="1:6" s="5" customFormat="1" ht="18.75" x14ac:dyDescent="0.3">
      <c r="B8" s="24" t="s">
        <v>25</v>
      </c>
      <c r="C8" s="25"/>
      <c r="D8" s="25"/>
      <c r="E8" s="3"/>
      <c r="F8" s="25"/>
    </row>
    <row r="9" spans="1:6" s="5" customFormat="1" ht="18.75" x14ac:dyDescent="0.3">
      <c r="A9" s="24"/>
      <c r="B9" s="24"/>
      <c r="C9" s="25"/>
      <c r="D9" s="25"/>
      <c r="E9" s="3"/>
      <c r="F9" s="25"/>
    </row>
    <row r="10" spans="1:6" ht="18.75" x14ac:dyDescent="0.25">
      <c r="A10" s="85" t="s">
        <v>107</v>
      </c>
      <c r="B10" s="85"/>
      <c r="C10" s="85"/>
      <c r="D10" s="85"/>
      <c r="E10" s="85"/>
      <c r="F10" s="85"/>
    </row>
    <row r="11" spans="1:6" ht="18.75" x14ac:dyDescent="0.25">
      <c r="A11" s="85" t="s">
        <v>26</v>
      </c>
      <c r="B11" s="85"/>
      <c r="C11" s="85"/>
      <c r="D11" s="85"/>
      <c r="E11" s="85"/>
      <c r="F11" s="85"/>
    </row>
    <row r="12" spans="1:6" ht="18.75" x14ac:dyDescent="0.25">
      <c r="F12" s="27" t="s">
        <v>5</v>
      </c>
    </row>
    <row r="13" spans="1:6" s="31" customFormat="1" ht="37.5" x14ac:dyDescent="0.25">
      <c r="A13" s="11" t="s">
        <v>9</v>
      </c>
      <c r="B13" s="11" t="s">
        <v>10</v>
      </c>
      <c r="C13" s="20" t="s">
        <v>11</v>
      </c>
      <c r="D13" s="20" t="s">
        <v>18</v>
      </c>
      <c r="E13" s="20" t="s">
        <v>12</v>
      </c>
      <c r="F13" s="20" t="s">
        <v>13</v>
      </c>
    </row>
    <row r="14" spans="1:6" ht="18.75" x14ac:dyDescent="0.25">
      <c r="A14" s="6" t="s">
        <v>2</v>
      </c>
      <c r="B14" s="7" t="s">
        <v>15</v>
      </c>
      <c r="C14" s="21"/>
      <c r="D14" s="21"/>
      <c r="E14" s="21"/>
      <c r="F14" s="16"/>
    </row>
    <row r="15" spans="1:6" ht="56.25" x14ac:dyDescent="0.25">
      <c r="A15" s="9">
        <v>1</v>
      </c>
      <c r="B15" s="10" t="s">
        <v>108</v>
      </c>
      <c r="C15" s="22">
        <f>'Tiền bán trú T12'!C19</f>
        <v>982540</v>
      </c>
      <c r="D15" s="22">
        <v>1</v>
      </c>
      <c r="E15" s="22" t="s">
        <v>111</v>
      </c>
      <c r="F15" s="16">
        <v>91057561</v>
      </c>
    </row>
    <row r="16" spans="1:6" ht="56.25" x14ac:dyDescent="0.25">
      <c r="A16" s="9">
        <v>2</v>
      </c>
      <c r="B16" s="10" t="s">
        <v>109</v>
      </c>
      <c r="C16" s="22">
        <v>103873500</v>
      </c>
      <c r="D16" s="22">
        <v>2</v>
      </c>
      <c r="E16" s="22" t="s">
        <v>112</v>
      </c>
      <c r="F16" s="16">
        <v>9052445</v>
      </c>
    </row>
    <row r="17" spans="1:9" ht="56.25" x14ac:dyDescent="0.25">
      <c r="A17" s="9">
        <v>3</v>
      </c>
      <c r="B17" s="10" t="s">
        <v>110</v>
      </c>
      <c r="C17" s="22">
        <v>2573000</v>
      </c>
      <c r="D17" s="22">
        <v>3</v>
      </c>
      <c r="E17" s="22" t="s">
        <v>113</v>
      </c>
      <c r="F17" s="16">
        <v>5484000</v>
      </c>
      <c r="I17" s="35"/>
    </row>
    <row r="18" spans="1:9" s="18" customFormat="1" ht="18.75" x14ac:dyDescent="0.2">
      <c r="A18" s="6"/>
      <c r="B18" s="8" t="s">
        <v>6</v>
      </c>
      <c r="C18" s="21">
        <f>SUM(C15:C17)</f>
        <v>107429040</v>
      </c>
      <c r="D18" s="21"/>
      <c r="E18" s="21"/>
      <c r="F18" s="21">
        <f>SUM(F15:F17)</f>
        <v>105594006</v>
      </c>
    </row>
    <row r="19" spans="1:9" ht="18.75" x14ac:dyDescent="0.25">
      <c r="A19" s="6"/>
      <c r="B19" s="8" t="s">
        <v>19</v>
      </c>
      <c r="C19" s="21">
        <f>C18-F18</f>
        <v>1835034</v>
      </c>
      <c r="D19" s="21"/>
      <c r="E19" s="21"/>
      <c r="F19" s="17"/>
    </row>
    <row r="20" spans="1:9" ht="18.75" x14ac:dyDescent="0.25">
      <c r="A20" s="6" t="s">
        <v>3</v>
      </c>
      <c r="B20" s="7" t="s">
        <v>16</v>
      </c>
      <c r="C20" s="21"/>
      <c r="D20" s="21"/>
      <c r="E20" s="22"/>
      <c r="F20" s="16"/>
    </row>
    <row r="21" spans="1:9" ht="37.5" x14ac:dyDescent="0.25">
      <c r="A21" s="9">
        <v>1</v>
      </c>
      <c r="B21" s="10" t="s">
        <v>114</v>
      </c>
      <c r="C21" s="22">
        <f>'Tiền bán trú T12'!C24</f>
        <v>3973665</v>
      </c>
      <c r="D21" s="22">
        <v>1</v>
      </c>
      <c r="E21" s="22" t="s">
        <v>115</v>
      </c>
      <c r="F21" s="16">
        <v>350000</v>
      </c>
    </row>
    <row r="22" spans="1:9" ht="18.75" x14ac:dyDescent="0.25">
      <c r="A22" s="9"/>
      <c r="C22" s="22"/>
      <c r="D22" s="22"/>
      <c r="E22" s="22"/>
      <c r="F22" s="16"/>
    </row>
    <row r="23" spans="1:9" s="18" customFormat="1" ht="18.75" x14ac:dyDescent="0.2">
      <c r="A23" s="6"/>
      <c r="B23" s="8" t="s">
        <v>6</v>
      </c>
      <c r="C23" s="21">
        <f>SUM(C20:C22)</f>
        <v>3973665</v>
      </c>
      <c r="D23" s="21"/>
      <c r="E23" s="21"/>
      <c r="F23" s="21">
        <f>SUM(F21:F21)</f>
        <v>350000</v>
      </c>
    </row>
    <row r="24" spans="1:9" ht="18.75" x14ac:dyDescent="0.25">
      <c r="A24" s="6"/>
      <c r="B24" s="8" t="s">
        <v>19</v>
      </c>
      <c r="C24" s="21">
        <f>C23-F23</f>
        <v>3623665</v>
      </c>
      <c r="D24" s="21"/>
      <c r="E24" s="21"/>
      <c r="F24" s="17"/>
    </row>
    <row r="25" spans="1:9" ht="18.75" x14ac:dyDescent="0.25">
      <c r="A25" s="6" t="s">
        <v>4</v>
      </c>
      <c r="B25" s="7" t="s">
        <v>17</v>
      </c>
      <c r="C25" s="21"/>
      <c r="D25" s="21"/>
      <c r="E25" s="21"/>
      <c r="F25" s="16"/>
    </row>
    <row r="26" spans="1:9" ht="37.5" x14ac:dyDescent="0.25">
      <c r="A26" s="9">
        <v>1</v>
      </c>
      <c r="B26" s="10" t="s">
        <v>108</v>
      </c>
      <c r="C26" s="22">
        <f>'Tiền bán trú T12'!C31</f>
        <v>1118866</v>
      </c>
      <c r="D26" s="22">
        <v>1</v>
      </c>
      <c r="E26" s="22" t="s">
        <v>118</v>
      </c>
      <c r="F26" s="16">
        <f>C27*80%</f>
        <v>11280000</v>
      </c>
      <c r="I26" s="35"/>
    </row>
    <row r="27" spans="1:9" ht="45" customHeight="1" x14ac:dyDescent="0.25">
      <c r="A27" s="9">
        <v>2</v>
      </c>
      <c r="B27" s="10" t="s">
        <v>116</v>
      </c>
      <c r="C27" s="22">
        <v>14100000</v>
      </c>
      <c r="D27" s="22">
        <v>2</v>
      </c>
      <c r="E27" s="22" t="s">
        <v>119</v>
      </c>
      <c r="F27" s="16">
        <f>C27*20%</f>
        <v>2820000</v>
      </c>
    </row>
    <row r="28" spans="1:9" ht="43.5" customHeight="1" x14ac:dyDescent="0.25">
      <c r="A28" s="9">
        <v>3</v>
      </c>
      <c r="B28" s="10" t="s">
        <v>117</v>
      </c>
      <c r="C28" s="22">
        <v>17734500</v>
      </c>
      <c r="D28" s="22">
        <v>3</v>
      </c>
      <c r="E28" s="22" t="s">
        <v>120</v>
      </c>
      <c r="F28" s="16">
        <v>12667500</v>
      </c>
      <c r="I28" s="35"/>
    </row>
    <row r="29" spans="1:9" ht="37.5" x14ac:dyDescent="0.25">
      <c r="A29" s="9"/>
      <c r="B29" s="10"/>
      <c r="C29" s="22"/>
      <c r="D29" s="22">
        <v>4</v>
      </c>
      <c r="E29" s="22" t="s">
        <v>121</v>
      </c>
      <c r="F29" s="16">
        <v>4994600</v>
      </c>
      <c r="I29" s="35"/>
    </row>
    <row r="30" spans="1:9" ht="18.75" x14ac:dyDescent="0.25">
      <c r="A30" s="9"/>
      <c r="B30" s="8" t="s">
        <v>6</v>
      </c>
      <c r="C30" s="39">
        <f>SUM(C26:C28)</f>
        <v>32953366</v>
      </c>
      <c r="D30" s="40"/>
      <c r="E30" s="40"/>
      <c r="F30" s="41">
        <f>SUM(F26:F29)</f>
        <v>31762100</v>
      </c>
    </row>
    <row r="31" spans="1:9" ht="18.75" x14ac:dyDescent="0.25">
      <c r="A31" s="9"/>
      <c r="B31" s="8" t="s">
        <v>19</v>
      </c>
      <c r="C31" s="39">
        <f>C30-F30</f>
        <v>1191266</v>
      </c>
      <c r="D31" s="40"/>
      <c r="E31" s="40"/>
      <c r="F31" s="42"/>
    </row>
    <row r="32" spans="1:9" ht="18.75" x14ac:dyDescent="0.25">
      <c r="A32" s="3"/>
      <c r="B32" s="3"/>
    </row>
    <row r="33" spans="1:6" ht="18.75" customHeight="1" x14ac:dyDescent="0.25">
      <c r="A33" s="84"/>
      <c r="B33" s="45"/>
      <c r="E33" s="19" t="s">
        <v>122</v>
      </c>
      <c r="F33" s="28"/>
    </row>
    <row r="34" spans="1:6" ht="18.75" customHeight="1" x14ac:dyDescent="0.25">
      <c r="A34" s="84"/>
      <c r="B34" s="45"/>
      <c r="E34" s="46" t="s">
        <v>20</v>
      </c>
      <c r="F34" s="29"/>
    </row>
    <row r="35" spans="1:6" ht="15.75" x14ac:dyDescent="0.25">
      <c r="E35" s="30" t="s">
        <v>21</v>
      </c>
    </row>
    <row r="39" spans="1:6" ht="18.75" x14ac:dyDescent="0.25">
      <c r="E39" s="46"/>
    </row>
    <row r="40" spans="1:6" ht="18.75" x14ac:dyDescent="0.25">
      <c r="E40" s="46" t="s">
        <v>90</v>
      </c>
    </row>
  </sheetData>
  <mergeCells count="5">
    <mergeCell ref="A2:F2"/>
    <mergeCell ref="A3:F3"/>
    <mergeCell ref="A10:F10"/>
    <mergeCell ref="A11:F11"/>
    <mergeCell ref="A33:A34"/>
  </mergeCells>
  <pageMargins left="0.7" right="0.2" top="0.25" bottom="0.25" header="0.3" footer="0.3"/>
  <pageSetup paperSize="9"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C21" sqref="C21"/>
    </sheetView>
  </sheetViews>
  <sheetFormatPr defaultRowHeight="15" x14ac:dyDescent="0.25"/>
  <cols>
    <col min="1" max="1" width="6.42578125" style="4" customWidth="1"/>
    <col min="2" max="2" width="29.28515625" style="4" customWidth="1"/>
    <col min="3" max="3" width="18" style="14" customWidth="1"/>
    <col min="4" max="4" width="5.140625" style="14" customWidth="1"/>
    <col min="5" max="5" width="26.85546875" style="14" customWidth="1"/>
    <col min="6" max="6" width="17.85546875" style="14" customWidth="1"/>
    <col min="7" max="8" width="9.140625" style="4"/>
    <col min="9" max="9" width="20.5703125" style="4" customWidth="1"/>
    <col min="10" max="16384" width="9.140625" style="4"/>
  </cols>
  <sheetData>
    <row r="1" spans="1:6" ht="15.75" x14ac:dyDescent="0.25">
      <c r="F1" s="26" t="s">
        <v>7</v>
      </c>
    </row>
    <row r="2" spans="1:6" ht="18.75" x14ac:dyDescent="0.25">
      <c r="A2" s="85" t="s">
        <v>0</v>
      </c>
      <c r="B2" s="85"/>
      <c r="C2" s="85"/>
      <c r="D2" s="85"/>
      <c r="E2" s="85"/>
      <c r="F2" s="85"/>
    </row>
    <row r="3" spans="1:6" ht="18.75" x14ac:dyDescent="0.25">
      <c r="A3" s="85" t="s">
        <v>1</v>
      </c>
      <c r="B3" s="85"/>
      <c r="C3" s="85"/>
      <c r="D3" s="85"/>
      <c r="E3" s="85"/>
      <c r="F3" s="85"/>
    </row>
    <row r="4" spans="1:6" ht="18.75" x14ac:dyDescent="0.25">
      <c r="A4" s="48"/>
      <c r="B4" s="48"/>
    </row>
    <row r="5" spans="1:6" s="5" customFormat="1" ht="18.75" x14ac:dyDescent="0.3">
      <c r="B5" s="3" t="s">
        <v>23</v>
      </c>
      <c r="C5" s="15"/>
      <c r="D5" s="15"/>
      <c r="E5" s="15"/>
      <c r="F5" s="15"/>
    </row>
    <row r="6" spans="1:6" s="5" customFormat="1" ht="18.75" x14ac:dyDescent="0.3">
      <c r="B6" s="23" t="s">
        <v>14</v>
      </c>
      <c r="C6" s="15"/>
      <c r="D6" s="15"/>
      <c r="E6" s="15"/>
      <c r="F6" s="15"/>
    </row>
    <row r="7" spans="1:6" s="5" customFormat="1" ht="18.75" x14ac:dyDescent="0.3">
      <c r="B7" s="24" t="s">
        <v>8</v>
      </c>
      <c r="C7" s="25"/>
      <c r="D7" s="25"/>
      <c r="E7" s="3"/>
      <c r="F7" s="25"/>
    </row>
    <row r="8" spans="1:6" s="5" customFormat="1" ht="18.75" x14ac:dyDescent="0.3">
      <c r="B8" s="24" t="s">
        <v>25</v>
      </c>
      <c r="C8" s="25"/>
      <c r="D8" s="25"/>
      <c r="E8" s="3"/>
      <c r="F8" s="25"/>
    </row>
    <row r="9" spans="1:6" s="5" customFormat="1" ht="18.75" x14ac:dyDescent="0.3">
      <c r="A9" s="24"/>
      <c r="B9" s="24"/>
      <c r="C9" s="25"/>
      <c r="D9" s="25"/>
      <c r="E9" s="3"/>
      <c r="F9" s="25"/>
    </row>
    <row r="10" spans="1:6" ht="18.75" x14ac:dyDescent="0.25">
      <c r="A10" s="85" t="s">
        <v>124</v>
      </c>
      <c r="B10" s="85"/>
      <c r="C10" s="85"/>
      <c r="D10" s="85"/>
      <c r="E10" s="85"/>
      <c r="F10" s="85"/>
    </row>
    <row r="11" spans="1:6" ht="18.75" x14ac:dyDescent="0.25">
      <c r="A11" s="85" t="s">
        <v>26</v>
      </c>
      <c r="B11" s="85"/>
      <c r="C11" s="85"/>
      <c r="D11" s="85"/>
      <c r="E11" s="85"/>
      <c r="F11" s="85"/>
    </row>
    <row r="12" spans="1:6" ht="18.75" x14ac:dyDescent="0.25">
      <c r="F12" s="27" t="s">
        <v>5</v>
      </c>
    </row>
    <row r="13" spans="1:6" s="31" customFormat="1" ht="37.5" x14ac:dyDescent="0.25">
      <c r="A13" s="11" t="s">
        <v>9</v>
      </c>
      <c r="B13" s="11" t="s">
        <v>10</v>
      </c>
      <c r="C13" s="20" t="s">
        <v>11</v>
      </c>
      <c r="D13" s="20" t="s">
        <v>18</v>
      </c>
      <c r="E13" s="20" t="s">
        <v>12</v>
      </c>
      <c r="F13" s="20" t="s">
        <v>13</v>
      </c>
    </row>
    <row r="14" spans="1:6" ht="18.75" x14ac:dyDescent="0.25">
      <c r="A14" s="6" t="s">
        <v>2</v>
      </c>
      <c r="B14" s="7" t="s">
        <v>15</v>
      </c>
      <c r="C14" s="21"/>
      <c r="D14" s="21"/>
      <c r="E14" s="21"/>
      <c r="F14" s="16"/>
    </row>
    <row r="15" spans="1:6" ht="56.25" x14ac:dyDescent="0.25">
      <c r="A15" s="9">
        <v>1</v>
      </c>
      <c r="B15" s="10" t="s">
        <v>123</v>
      </c>
      <c r="C15" s="22">
        <f>'Tiền bán trú 01'!C19</f>
        <v>1835034</v>
      </c>
      <c r="D15" s="22">
        <v>1</v>
      </c>
      <c r="E15" s="22" t="s">
        <v>127</v>
      </c>
      <c r="F15" s="16">
        <v>42582008</v>
      </c>
    </row>
    <row r="16" spans="1:6" ht="56.25" x14ac:dyDescent="0.25">
      <c r="A16" s="9">
        <v>2</v>
      </c>
      <c r="B16" s="10" t="s">
        <v>125</v>
      </c>
      <c r="C16" s="22">
        <v>45530500</v>
      </c>
      <c r="D16" s="22">
        <v>2</v>
      </c>
      <c r="E16" s="22" t="s">
        <v>128</v>
      </c>
      <c r="F16" s="16">
        <v>3707296</v>
      </c>
    </row>
    <row r="17" spans="1:9" ht="56.25" x14ac:dyDescent="0.25">
      <c r="A17" s="9">
        <v>3</v>
      </c>
      <c r="B17" s="10" t="s">
        <v>126</v>
      </c>
      <c r="C17" s="22">
        <v>1240000</v>
      </c>
      <c r="D17" s="22">
        <v>3</v>
      </c>
      <c r="E17" s="22" t="s">
        <v>129</v>
      </c>
      <c r="F17" s="16">
        <v>2191200</v>
      </c>
      <c r="I17" s="35"/>
    </row>
    <row r="18" spans="1:9" s="18" customFormat="1" ht="18.75" x14ac:dyDescent="0.2">
      <c r="A18" s="6"/>
      <c r="B18" s="8" t="s">
        <v>6</v>
      </c>
      <c r="C18" s="21">
        <f>SUM(C15:C17)</f>
        <v>48605534</v>
      </c>
      <c r="D18" s="21"/>
      <c r="E18" s="21"/>
      <c r="F18" s="21">
        <f>SUM(F15:F17)</f>
        <v>48480504</v>
      </c>
    </row>
    <row r="19" spans="1:9" ht="18.75" x14ac:dyDescent="0.25">
      <c r="A19" s="6"/>
      <c r="B19" s="8" t="s">
        <v>19</v>
      </c>
      <c r="C19" s="21">
        <f>C18-F18</f>
        <v>125030</v>
      </c>
      <c r="D19" s="21"/>
      <c r="E19" s="21"/>
      <c r="F19" s="17"/>
    </row>
    <row r="20" spans="1:9" ht="18.75" x14ac:dyDescent="0.25">
      <c r="A20" s="6" t="s">
        <v>3</v>
      </c>
      <c r="B20" s="7" t="s">
        <v>16</v>
      </c>
      <c r="C20" s="21"/>
      <c r="D20" s="21"/>
      <c r="E20" s="22"/>
      <c r="F20" s="16"/>
    </row>
    <row r="21" spans="1:9" ht="37.5" x14ac:dyDescent="0.25">
      <c r="A21" s="9">
        <v>1</v>
      </c>
      <c r="B21" s="10" t="s">
        <v>130</v>
      </c>
      <c r="C21" s="22">
        <f>'Tiền bán trú 01'!C24</f>
        <v>3623665</v>
      </c>
      <c r="D21" s="22"/>
      <c r="E21" s="22"/>
      <c r="F21" s="16"/>
    </row>
    <row r="22" spans="1:9" ht="18.75" x14ac:dyDescent="0.25">
      <c r="A22" s="9"/>
      <c r="C22" s="22"/>
      <c r="D22" s="22"/>
      <c r="E22" s="22"/>
      <c r="F22" s="16"/>
    </row>
    <row r="23" spans="1:9" s="18" customFormat="1" ht="18.75" x14ac:dyDescent="0.2">
      <c r="A23" s="6"/>
      <c r="B23" s="8" t="s">
        <v>6</v>
      </c>
      <c r="C23" s="21">
        <f>SUM(C20:C22)</f>
        <v>3623665</v>
      </c>
      <c r="D23" s="21"/>
      <c r="E23" s="21"/>
      <c r="F23" s="21">
        <f>SUM(F21:F21)</f>
        <v>0</v>
      </c>
    </row>
    <row r="24" spans="1:9" ht="18.75" x14ac:dyDescent="0.25">
      <c r="A24" s="6"/>
      <c r="B24" s="8" t="s">
        <v>19</v>
      </c>
      <c r="C24" s="21">
        <f>C23-F23</f>
        <v>3623665</v>
      </c>
      <c r="D24" s="21"/>
      <c r="E24" s="21"/>
      <c r="F24" s="17"/>
    </row>
    <row r="25" spans="1:9" ht="18.75" x14ac:dyDescent="0.25">
      <c r="A25" s="6" t="s">
        <v>4</v>
      </c>
      <c r="B25" s="7" t="s">
        <v>17</v>
      </c>
      <c r="C25" s="21"/>
      <c r="D25" s="21"/>
      <c r="E25" s="21"/>
      <c r="F25" s="16"/>
    </row>
    <row r="26" spans="1:9" ht="37.5" x14ac:dyDescent="0.25">
      <c r="A26" s="9">
        <v>1</v>
      </c>
      <c r="B26" s="10" t="s">
        <v>123</v>
      </c>
      <c r="C26" s="22">
        <f>'Tiền bán trú 01'!C31</f>
        <v>1191266</v>
      </c>
      <c r="D26" s="22">
        <v>1</v>
      </c>
      <c r="E26" s="22" t="s">
        <v>133</v>
      </c>
      <c r="F26" s="16">
        <f>C27*80%</f>
        <v>5472000</v>
      </c>
      <c r="I26" s="35"/>
    </row>
    <row r="27" spans="1:9" ht="45" customHeight="1" x14ac:dyDescent="0.25">
      <c r="A27" s="9">
        <v>2</v>
      </c>
      <c r="B27" s="10" t="s">
        <v>131</v>
      </c>
      <c r="C27" s="22">
        <v>6840000</v>
      </c>
      <c r="D27" s="22">
        <v>2</v>
      </c>
      <c r="E27" s="22" t="s">
        <v>134</v>
      </c>
      <c r="F27" s="16">
        <f>C27*20%</f>
        <v>1368000</v>
      </c>
    </row>
    <row r="28" spans="1:9" ht="43.5" customHeight="1" x14ac:dyDescent="0.25">
      <c r="A28" s="9">
        <v>3</v>
      </c>
      <c r="B28" s="10" t="s">
        <v>132</v>
      </c>
      <c r="C28" s="22">
        <v>7773500</v>
      </c>
      <c r="D28" s="22">
        <v>3</v>
      </c>
      <c r="E28" s="22" t="s">
        <v>135</v>
      </c>
      <c r="F28" s="16">
        <v>5552500</v>
      </c>
      <c r="I28" s="35"/>
    </row>
    <row r="29" spans="1:9" ht="37.5" x14ac:dyDescent="0.25">
      <c r="A29" s="9"/>
      <c r="B29" s="10"/>
      <c r="C29" s="22"/>
      <c r="D29" s="22">
        <v>4</v>
      </c>
      <c r="E29" s="22" t="s">
        <v>136</v>
      </c>
      <c r="F29" s="16">
        <v>2199422</v>
      </c>
      <c r="I29" s="35"/>
    </row>
    <row r="30" spans="1:9" ht="18.75" x14ac:dyDescent="0.25">
      <c r="A30" s="9"/>
      <c r="B30" s="8" t="s">
        <v>6</v>
      </c>
      <c r="C30" s="39">
        <f>SUM(C26:C28)</f>
        <v>15804766</v>
      </c>
      <c r="D30" s="40"/>
      <c r="E30" s="40"/>
      <c r="F30" s="41">
        <f>SUM(F26:F29)</f>
        <v>14591922</v>
      </c>
    </row>
    <row r="31" spans="1:9" ht="18.75" x14ac:dyDescent="0.25">
      <c r="A31" s="9"/>
      <c r="B31" s="8" t="s">
        <v>19</v>
      </c>
      <c r="C31" s="39">
        <f>C30-F30</f>
        <v>1212844</v>
      </c>
      <c r="D31" s="40"/>
      <c r="E31" s="40"/>
      <c r="F31" s="42"/>
    </row>
    <row r="32" spans="1:9" ht="18.75" x14ac:dyDescent="0.25">
      <c r="A32" s="3"/>
      <c r="B32" s="3"/>
    </row>
    <row r="33" spans="1:6" ht="18.75" customHeight="1" x14ac:dyDescent="0.25">
      <c r="A33" s="84"/>
      <c r="B33" s="47"/>
      <c r="E33" s="19" t="s">
        <v>137</v>
      </c>
      <c r="F33" s="28"/>
    </row>
    <row r="34" spans="1:6" ht="18.75" customHeight="1" x14ac:dyDescent="0.25">
      <c r="A34" s="84"/>
      <c r="B34" s="47"/>
      <c r="E34" s="48" t="s">
        <v>20</v>
      </c>
      <c r="F34" s="29"/>
    </row>
    <row r="35" spans="1:6" ht="15.75" x14ac:dyDescent="0.25">
      <c r="E35" s="30" t="s">
        <v>21</v>
      </c>
    </row>
    <row r="39" spans="1:6" ht="18.75" x14ac:dyDescent="0.25">
      <c r="E39" s="48"/>
    </row>
    <row r="40" spans="1:6" ht="18.75" x14ac:dyDescent="0.25">
      <c r="E40" s="48" t="s">
        <v>90</v>
      </c>
    </row>
  </sheetData>
  <mergeCells count="5">
    <mergeCell ref="A2:F2"/>
    <mergeCell ref="A3:F3"/>
    <mergeCell ref="A10:F10"/>
    <mergeCell ref="A11:F11"/>
    <mergeCell ref="A33:A34"/>
  </mergeCells>
  <pageMargins left="0.7" right="0.2" top="0.25" bottom="0.2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E21" sqref="E21"/>
    </sheetView>
  </sheetViews>
  <sheetFormatPr defaultRowHeight="15" x14ac:dyDescent="0.25"/>
  <cols>
    <col min="1" max="1" width="6.42578125" style="4" customWidth="1"/>
    <col min="2" max="2" width="29.28515625" style="4" customWidth="1"/>
    <col min="3" max="3" width="18" style="14" customWidth="1"/>
    <col min="4" max="4" width="5.140625" style="14" customWidth="1"/>
    <col min="5" max="5" width="26.85546875" style="14" customWidth="1"/>
    <col min="6" max="6" width="17.85546875" style="14" customWidth="1"/>
    <col min="7" max="8" width="9.140625" style="4"/>
    <col min="9" max="9" width="20.5703125" style="4" customWidth="1"/>
    <col min="10" max="16384" width="9.140625" style="4"/>
  </cols>
  <sheetData>
    <row r="1" spans="1:6" ht="15.75" x14ac:dyDescent="0.25">
      <c r="F1" s="26" t="s">
        <v>7</v>
      </c>
    </row>
    <row r="2" spans="1:6" ht="18.75" x14ac:dyDescent="0.25">
      <c r="A2" s="85" t="s">
        <v>0</v>
      </c>
      <c r="B2" s="85"/>
      <c r="C2" s="85"/>
      <c r="D2" s="85"/>
      <c r="E2" s="85"/>
      <c r="F2" s="85"/>
    </row>
    <row r="3" spans="1:6" ht="18.75" x14ac:dyDescent="0.25">
      <c r="A3" s="85" t="s">
        <v>1</v>
      </c>
      <c r="B3" s="85"/>
      <c r="C3" s="85"/>
      <c r="D3" s="85"/>
      <c r="E3" s="85"/>
      <c r="F3" s="85"/>
    </row>
    <row r="4" spans="1:6" ht="18.75" x14ac:dyDescent="0.25">
      <c r="A4" s="50"/>
      <c r="B4" s="50"/>
    </row>
    <row r="5" spans="1:6" s="5" customFormat="1" ht="18.75" x14ac:dyDescent="0.3">
      <c r="B5" s="3" t="s">
        <v>23</v>
      </c>
      <c r="C5" s="15"/>
      <c r="D5" s="15"/>
      <c r="E5" s="15"/>
      <c r="F5" s="15"/>
    </row>
    <row r="6" spans="1:6" s="5" customFormat="1" ht="18.75" x14ac:dyDescent="0.3">
      <c r="B6" s="23" t="s">
        <v>14</v>
      </c>
      <c r="C6" s="15"/>
      <c r="D6" s="15"/>
      <c r="E6" s="15"/>
      <c r="F6" s="15"/>
    </row>
    <row r="7" spans="1:6" s="5" customFormat="1" ht="18.75" x14ac:dyDescent="0.3">
      <c r="B7" s="24" t="s">
        <v>8</v>
      </c>
      <c r="C7" s="25"/>
      <c r="D7" s="25"/>
      <c r="E7" s="3"/>
      <c r="F7" s="25"/>
    </row>
    <row r="8" spans="1:6" s="5" customFormat="1" ht="18.75" x14ac:dyDescent="0.3">
      <c r="B8" s="24" t="s">
        <v>25</v>
      </c>
      <c r="C8" s="25"/>
      <c r="D8" s="25"/>
      <c r="E8" s="3"/>
      <c r="F8" s="25"/>
    </row>
    <row r="9" spans="1:6" s="5" customFormat="1" ht="18.75" x14ac:dyDescent="0.3">
      <c r="A9" s="24"/>
      <c r="B9" s="24"/>
      <c r="C9" s="25"/>
      <c r="D9" s="25"/>
      <c r="E9" s="3"/>
      <c r="F9" s="25"/>
    </row>
    <row r="10" spans="1:6" ht="18.75" x14ac:dyDescent="0.25">
      <c r="A10" s="85" t="s">
        <v>138</v>
      </c>
      <c r="B10" s="85"/>
      <c r="C10" s="85"/>
      <c r="D10" s="85"/>
      <c r="E10" s="85"/>
      <c r="F10" s="85"/>
    </row>
    <row r="11" spans="1:6" ht="18.75" x14ac:dyDescent="0.25">
      <c r="A11" s="85" t="s">
        <v>26</v>
      </c>
      <c r="B11" s="85"/>
      <c r="C11" s="85"/>
      <c r="D11" s="85"/>
      <c r="E11" s="85"/>
      <c r="F11" s="85"/>
    </row>
    <row r="12" spans="1:6" ht="18.75" x14ac:dyDescent="0.25">
      <c r="F12" s="27" t="s">
        <v>5</v>
      </c>
    </row>
    <row r="13" spans="1:6" s="31" customFormat="1" ht="37.5" x14ac:dyDescent="0.25">
      <c r="A13" s="11" t="s">
        <v>9</v>
      </c>
      <c r="B13" s="11" t="s">
        <v>10</v>
      </c>
      <c r="C13" s="20" t="s">
        <v>11</v>
      </c>
      <c r="D13" s="20" t="s">
        <v>18</v>
      </c>
      <c r="E13" s="20" t="s">
        <v>12</v>
      </c>
      <c r="F13" s="20" t="s">
        <v>13</v>
      </c>
    </row>
    <row r="14" spans="1:6" ht="18.75" x14ac:dyDescent="0.25">
      <c r="A14" s="6" t="s">
        <v>2</v>
      </c>
      <c r="B14" s="7" t="s">
        <v>15</v>
      </c>
      <c r="C14" s="21"/>
      <c r="D14" s="21"/>
      <c r="E14" s="21"/>
      <c r="F14" s="16"/>
    </row>
    <row r="15" spans="1:6" ht="56.25" x14ac:dyDescent="0.25">
      <c r="A15" s="9">
        <v>1</v>
      </c>
      <c r="B15" s="10" t="s">
        <v>139</v>
      </c>
      <c r="C15" s="22">
        <f>'Tiền bán trú 02'!C19</f>
        <v>125030</v>
      </c>
      <c r="D15" s="22">
        <v>1</v>
      </c>
      <c r="E15" s="22" t="s">
        <v>144</v>
      </c>
      <c r="F15" s="16">
        <v>89395776</v>
      </c>
    </row>
    <row r="16" spans="1:6" ht="56.25" x14ac:dyDescent="0.25">
      <c r="A16" s="9">
        <v>2</v>
      </c>
      <c r="B16" s="10" t="s">
        <v>142</v>
      </c>
      <c r="C16" s="22">
        <v>100183500</v>
      </c>
      <c r="D16" s="22">
        <v>2</v>
      </c>
      <c r="E16" s="22" t="s">
        <v>145</v>
      </c>
      <c r="F16" s="16">
        <v>8168419</v>
      </c>
    </row>
    <row r="17" spans="1:9" ht="56.25" x14ac:dyDescent="0.25">
      <c r="A17" s="9">
        <v>3</v>
      </c>
      <c r="B17" s="10" t="s">
        <v>143</v>
      </c>
      <c r="C17" s="22">
        <v>2604000</v>
      </c>
      <c r="D17" s="22">
        <v>3</v>
      </c>
      <c r="E17" s="22" t="s">
        <v>146</v>
      </c>
      <c r="F17" s="16">
        <v>4309250</v>
      </c>
      <c r="I17" s="35"/>
    </row>
    <row r="18" spans="1:9" s="18" customFormat="1" ht="18.75" x14ac:dyDescent="0.2">
      <c r="A18" s="6"/>
      <c r="B18" s="8" t="s">
        <v>6</v>
      </c>
      <c r="C18" s="21">
        <f>SUM(C15:C17)</f>
        <v>102912530</v>
      </c>
      <c r="D18" s="21"/>
      <c r="E18" s="21"/>
      <c r="F18" s="21">
        <f>SUM(F15:F17)</f>
        <v>101873445</v>
      </c>
    </row>
    <row r="19" spans="1:9" ht="18.75" x14ac:dyDescent="0.25">
      <c r="A19" s="6"/>
      <c r="B19" s="8" t="s">
        <v>19</v>
      </c>
      <c r="C19" s="21">
        <f>C18-F18</f>
        <v>1039085</v>
      </c>
      <c r="D19" s="21"/>
      <c r="E19" s="21"/>
      <c r="F19" s="17"/>
    </row>
    <row r="20" spans="1:9" ht="18.75" x14ac:dyDescent="0.25">
      <c r="A20" s="6" t="s">
        <v>3</v>
      </c>
      <c r="B20" s="7" t="s">
        <v>16</v>
      </c>
      <c r="C20" s="21"/>
      <c r="D20" s="21"/>
      <c r="E20" s="22"/>
      <c r="F20" s="16"/>
    </row>
    <row r="21" spans="1:9" ht="37.5" x14ac:dyDescent="0.25">
      <c r="A21" s="9">
        <v>1</v>
      </c>
      <c r="B21" s="10" t="s">
        <v>140</v>
      </c>
      <c r="C21" s="22">
        <f>'Tiền bán trú 02'!C24</f>
        <v>3623665</v>
      </c>
      <c r="D21" s="22">
        <v>1</v>
      </c>
      <c r="E21" s="22" t="s">
        <v>69</v>
      </c>
      <c r="F21" s="22">
        <v>685000</v>
      </c>
    </row>
    <row r="22" spans="1:9" ht="18.75" x14ac:dyDescent="0.25">
      <c r="A22" s="9"/>
      <c r="C22" s="22"/>
      <c r="D22" s="22"/>
      <c r="E22" s="22"/>
      <c r="F22" s="16"/>
    </row>
    <row r="23" spans="1:9" s="18" customFormat="1" ht="18.75" x14ac:dyDescent="0.2">
      <c r="A23" s="6"/>
      <c r="B23" s="8" t="s">
        <v>6</v>
      </c>
      <c r="C23" s="21">
        <f>SUM(C20:C22)</f>
        <v>3623665</v>
      </c>
      <c r="D23" s="21"/>
      <c r="E23" s="21"/>
      <c r="F23" s="21">
        <f>SUM(F21:F22)</f>
        <v>685000</v>
      </c>
    </row>
    <row r="24" spans="1:9" ht="18.75" x14ac:dyDescent="0.25">
      <c r="A24" s="6"/>
      <c r="B24" s="8" t="s">
        <v>19</v>
      </c>
      <c r="C24" s="21">
        <f>C23-F23</f>
        <v>2938665</v>
      </c>
      <c r="D24" s="21"/>
      <c r="E24" s="21"/>
      <c r="F24" s="17"/>
    </row>
    <row r="25" spans="1:9" ht="18.75" x14ac:dyDescent="0.25">
      <c r="A25" s="6" t="s">
        <v>4</v>
      </c>
      <c r="B25" s="7" t="s">
        <v>17</v>
      </c>
      <c r="C25" s="21"/>
      <c r="D25" s="21"/>
      <c r="E25" s="21"/>
      <c r="F25" s="16"/>
    </row>
    <row r="26" spans="1:9" ht="37.5" x14ac:dyDescent="0.25">
      <c r="A26" s="9">
        <v>1</v>
      </c>
      <c r="B26" s="10" t="s">
        <v>139</v>
      </c>
      <c r="C26" s="22">
        <f>'Tiền bán trú 02'!C31</f>
        <v>1212844</v>
      </c>
      <c r="D26" s="22">
        <v>1</v>
      </c>
      <c r="E26" s="22" t="s">
        <v>147</v>
      </c>
      <c r="F26" s="16">
        <f>C27*80%</f>
        <v>10896000</v>
      </c>
      <c r="I26" s="35"/>
    </row>
    <row r="27" spans="1:9" ht="45" customHeight="1" x14ac:dyDescent="0.25">
      <c r="A27" s="9">
        <v>2</v>
      </c>
      <c r="B27" s="10" t="s">
        <v>148</v>
      </c>
      <c r="C27" s="22">
        <v>13620000</v>
      </c>
      <c r="D27" s="22">
        <v>2</v>
      </c>
      <c r="E27" s="22" t="s">
        <v>152</v>
      </c>
      <c r="F27" s="16">
        <f>C27*20%</f>
        <v>2724000</v>
      </c>
    </row>
    <row r="28" spans="1:9" ht="43.5" customHeight="1" x14ac:dyDescent="0.25">
      <c r="A28" s="9">
        <v>3</v>
      </c>
      <c r="B28" s="10" t="s">
        <v>149</v>
      </c>
      <c r="C28" s="22">
        <v>17104500</v>
      </c>
      <c r="D28" s="22">
        <v>3</v>
      </c>
      <c r="E28" s="22" t="s">
        <v>150</v>
      </c>
      <c r="F28" s="16">
        <v>12217500</v>
      </c>
      <c r="I28" s="35"/>
    </row>
    <row r="29" spans="1:9" ht="37.5" x14ac:dyDescent="0.25">
      <c r="A29" s="9"/>
      <c r="B29" s="10"/>
      <c r="C29" s="22"/>
      <c r="D29" s="22">
        <v>4</v>
      </c>
      <c r="E29" s="22" t="s">
        <v>151</v>
      </c>
      <c r="F29" s="16">
        <v>4800000</v>
      </c>
      <c r="I29" s="35"/>
    </row>
    <row r="30" spans="1:9" ht="18.75" x14ac:dyDescent="0.25">
      <c r="A30" s="9"/>
      <c r="B30" s="8" t="s">
        <v>6</v>
      </c>
      <c r="C30" s="39">
        <f>SUM(C26:C28)</f>
        <v>31937344</v>
      </c>
      <c r="D30" s="40"/>
      <c r="E30" s="40"/>
      <c r="F30" s="41">
        <f>SUM(F26:F29)</f>
        <v>30637500</v>
      </c>
    </row>
    <row r="31" spans="1:9" ht="18.75" x14ac:dyDescent="0.25">
      <c r="A31" s="9"/>
      <c r="B31" s="8" t="s">
        <v>19</v>
      </c>
      <c r="C31" s="51">
        <f>C30-F30</f>
        <v>1299844</v>
      </c>
      <c r="D31" s="40"/>
      <c r="E31" s="40"/>
      <c r="F31" s="42"/>
    </row>
    <row r="32" spans="1:9" ht="18.75" x14ac:dyDescent="0.25">
      <c r="A32" s="3"/>
      <c r="B32" s="3"/>
    </row>
    <row r="33" spans="1:6" ht="18.75" customHeight="1" x14ac:dyDescent="0.25">
      <c r="A33" s="84"/>
      <c r="B33" s="49"/>
      <c r="E33" s="19" t="s">
        <v>141</v>
      </c>
      <c r="F33" s="28"/>
    </row>
    <row r="34" spans="1:6" ht="18.75" customHeight="1" x14ac:dyDescent="0.25">
      <c r="A34" s="84"/>
      <c r="B34" s="49"/>
      <c r="E34" s="50" t="s">
        <v>20</v>
      </c>
      <c r="F34" s="29"/>
    </row>
    <row r="35" spans="1:6" ht="15.75" x14ac:dyDescent="0.25">
      <c r="E35" s="30" t="s">
        <v>21</v>
      </c>
    </row>
    <row r="39" spans="1:6" ht="18.75" x14ac:dyDescent="0.25">
      <c r="E39" s="50"/>
    </row>
    <row r="40" spans="1:6" ht="18.75" x14ac:dyDescent="0.25">
      <c r="E40" s="50" t="s">
        <v>90</v>
      </c>
    </row>
  </sheetData>
  <mergeCells count="5">
    <mergeCell ref="A2:F2"/>
    <mergeCell ref="A3:F3"/>
    <mergeCell ref="A10:F10"/>
    <mergeCell ref="A11:F11"/>
    <mergeCell ref="A33:A34"/>
  </mergeCells>
  <pageMargins left="0.7" right="0.2" top="0.25" bottom="0.25" header="0.3" footer="0.3"/>
  <pageSetup paperSize="9"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G37" sqref="G37"/>
    </sheetView>
  </sheetViews>
  <sheetFormatPr defaultRowHeight="15" x14ac:dyDescent="0.25"/>
  <cols>
    <col min="1" max="1" width="6.42578125" style="4" customWidth="1"/>
    <col min="2" max="2" width="29.28515625" style="4" customWidth="1"/>
    <col min="3" max="3" width="18" style="14" customWidth="1"/>
    <col min="4" max="4" width="5.140625" style="14" customWidth="1"/>
    <col min="5" max="5" width="26.85546875" style="14" customWidth="1"/>
    <col min="6" max="6" width="17.85546875" style="14" customWidth="1"/>
    <col min="7" max="8" width="9.140625" style="4"/>
    <col min="9" max="9" width="20.5703125" style="4" customWidth="1"/>
    <col min="10" max="16384" width="9.140625" style="4"/>
  </cols>
  <sheetData>
    <row r="1" spans="1:6" ht="15.75" x14ac:dyDescent="0.25">
      <c r="F1" s="26" t="s">
        <v>7</v>
      </c>
    </row>
    <row r="2" spans="1:6" ht="18.75" x14ac:dyDescent="0.25">
      <c r="A2" s="85" t="s">
        <v>0</v>
      </c>
      <c r="B2" s="85"/>
      <c r="C2" s="85"/>
      <c r="D2" s="85"/>
      <c r="E2" s="85"/>
      <c r="F2" s="85"/>
    </row>
    <row r="3" spans="1:6" ht="18.75" x14ac:dyDescent="0.25">
      <c r="A3" s="85" t="s">
        <v>1</v>
      </c>
      <c r="B3" s="85"/>
      <c r="C3" s="85"/>
      <c r="D3" s="85"/>
      <c r="E3" s="85"/>
      <c r="F3" s="85"/>
    </row>
    <row r="4" spans="1:6" ht="18.75" x14ac:dyDescent="0.25">
      <c r="A4" s="53"/>
      <c r="B4" s="53"/>
    </row>
    <row r="5" spans="1:6" s="5" customFormat="1" ht="18.75" x14ac:dyDescent="0.3">
      <c r="B5" s="3" t="s">
        <v>23</v>
      </c>
      <c r="C5" s="15"/>
      <c r="D5" s="15"/>
      <c r="E5" s="15"/>
      <c r="F5" s="15"/>
    </row>
    <row r="6" spans="1:6" s="5" customFormat="1" ht="18.75" x14ac:dyDescent="0.3">
      <c r="B6" s="23" t="s">
        <v>14</v>
      </c>
      <c r="C6" s="15"/>
      <c r="D6" s="15"/>
      <c r="E6" s="15"/>
      <c r="F6" s="15"/>
    </row>
    <row r="7" spans="1:6" s="5" customFormat="1" ht="18.75" x14ac:dyDescent="0.3">
      <c r="B7" s="24" t="s">
        <v>8</v>
      </c>
      <c r="C7" s="25"/>
      <c r="D7" s="25"/>
      <c r="E7" s="3"/>
      <c r="F7" s="25"/>
    </row>
    <row r="8" spans="1:6" s="5" customFormat="1" ht="18.75" x14ac:dyDescent="0.3">
      <c r="B8" s="24" t="s">
        <v>25</v>
      </c>
      <c r="C8" s="25"/>
      <c r="D8" s="25"/>
      <c r="E8" s="3"/>
      <c r="F8" s="25"/>
    </row>
    <row r="9" spans="1:6" s="5" customFormat="1" ht="18.75" x14ac:dyDescent="0.3">
      <c r="A9" s="24"/>
      <c r="B9" s="24"/>
      <c r="C9" s="25"/>
      <c r="D9" s="25"/>
      <c r="E9" s="3"/>
      <c r="F9" s="25"/>
    </row>
    <row r="10" spans="1:6" ht="18.75" x14ac:dyDescent="0.25">
      <c r="A10" s="85" t="s">
        <v>153</v>
      </c>
      <c r="B10" s="85"/>
      <c r="C10" s="85"/>
      <c r="D10" s="85"/>
      <c r="E10" s="85"/>
      <c r="F10" s="85"/>
    </row>
    <row r="11" spans="1:6" ht="18.75" x14ac:dyDescent="0.25">
      <c r="A11" s="85" t="s">
        <v>26</v>
      </c>
      <c r="B11" s="85"/>
      <c r="C11" s="85"/>
      <c r="D11" s="85"/>
      <c r="E11" s="85"/>
      <c r="F11" s="85"/>
    </row>
    <row r="12" spans="1:6" ht="18.75" x14ac:dyDescent="0.25">
      <c r="F12" s="27" t="s">
        <v>5</v>
      </c>
    </row>
    <row r="13" spans="1:6" s="31" customFormat="1" ht="37.5" x14ac:dyDescent="0.25">
      <c r="A13" s="11" t="s">
        <v>9</v>
      </c>
      <c r="B13" s="11" t="s">
        <v>10</v>
      </c>
      <c r="C13" s="20" t="s">
        <v>11</v>
      </c>
      <c r="D13" s="20" t="s">
        <v>18</v>
      </c>
      <c r="E13" s="20" t="s">
        <v>12</v>
      </c>
      <c r="F13" s="20" t="s">
        <v>13</v>
      </c>
    </row>
    <row r="14" spans="1:6" ht="18.75" x14ac:dyDescent="0.25">
      <c r="A14" s="6" t="s">
        <v>2</v>
      </c>
      <c r="B14" s="7" t="s">
        <v>15</v>
      </c>
      <c r="C14" s="21"/>
      <c r="D14" s="21"/>
      <c r="E14" s="21"/>
      <c r="F14" s="16"/>
    </row>
    <row r="15" spans="1:6" ht="56.25" x14ac:dyDescent="0.25">
      <c r="A15" s="9">
        <v>1</v>
      </c>
      <c r="B15" s="10" t="s">
        <v>154</v>
      </c>
      <c r="C15" s="22">
        <f>'Tiền bán trú 3'!C19</f>
        <v>1039085</v>
      </c>
      <c r="D15" s="22">
        <v>1</v>
      </c>
      <c r="E15" s="22" t="s">
        <v>161</v>
      </c>
      <c r="F15" s="16">
        <v>76642070</v>
      </c>
    </row>
    <row r="16" spans="1:6" ht="56.25" x14ac:dyDescent="0.25">
      <c r="A16" s="9">
        <v>2</v>
      </c>
      <c r="B16" s="10" t="s">
        <v>155</v>
      </c>
      <c r="C16" s="22">
        <v>85546500</v>
      </c>
      <c r="D16" s="22">
        <v>2</v>
      </c>
      <c r="E16" s="22" t="s">
        <v>162</v>
      </c>
      <c r="F16" s="16">
        <v>7053940</v>
      </c>
    </row>
    <row r="17" spans="1:9" ht="56.25" x14ac:dyDescent="0.25">
      <c r="A17" s="9">
        <v>3</v>
      </c>
      <c r="B17" s="10" t="s">
        <v>156</v>
      </c>
      <c r="C17" s="22">
        <v>2030500</v>
      </c>
      <c r="D17" s="22">
        <v>3</v>
      </c>
      <c r="E17" s="22" t="s">
        <v>163</v>
      </c>
      <c r="F17" s="16">
        <v>4125000</v>
      </c>
      <c r="I17" s="35"/>
    </row>
    <row r="18" spans="1:9" s="18" customFormat="1" ht="18.75" x14ac:dyDescent="0.2">
      <c r="A18" s="6"/>
      <c r="B18" s="8" t="s">
        <v>6</v>
      </c>
      <c r="C18" s="21">
        <f>SUM(C15:C17)</f>
        <v>88616085</v>
      </c>
      <c r="D18" s="21"/>
      <c r="E18" s="21"/>
      <c r="F18" s="21">
        <f>SUM(F15:F17)</f>
        <v>87821010</v>
      </c>
    </row>
    <row r="19" spans="1:9" ht="18.75" x14ac:dyDescent="0.25">
      <c r="A19" s="6"/>
      <c r="B19" s="8" t="s">
        <v>19</v>
      </c>
      <c r="C19" s="21">
        <f>C18-F18</f>
        <v>795075</v>
      </c>
      <c r="D19" s="21"/>
      <c r="E19" s="21"/>
      <c r="F19" s="17"/>
    </row>
    <row r="20" spans="1:9" ht="18.75" x14ac:dyDescent="0.25">
      <c r="A20" s="6" t="s">
        <v>3</v>
      </c>
      <c r="B20" s="7" t="s">
        <v>16</v>
      </c>
      <c r="C20" s="21"/>
      <c r="D20" s="21"/>
      <c r="E20" s="22"/>
      <c r="F20" s="16"/>
    </row>
    <row r="21" spans="1:9" ht="37.5" x14ac:dyDescent="0.25">
      <c r="A21" s="9">
        <v>1</v>
      </c>
      <c r="B21" s="10" t="s">
        <v>159</v>
      </c>
      <c r="C21" s="22">
        <f>'Tiền bán trú 3'!C24</f>
        <v>2938665</v>
      </c>
      <c r="D21" s="22">
        <v>1</v>
      </c>
      <c r="E21" s="22"/>
      <c r="F21" s="22"/>
    </row>
    <row r="22" spans="1:9" ht="18.75" x14ac:dyDescent="0.25">
      <c r="A22" s="9"/>
      <c r="C22" s="22"/>
      <c r="D22" s="22"/>
      <c r="E22" s="22"/>
      <c r="F22" s="16"/>
    </row>
    <row r="23" spans="1:9" s="18" customFormat="1" ht="18.75" x14ac:dyDescent="0.2">
      <c r="A23" s="6"/>
      <c r="B23" s="8" t="s">
        <v>6</v>
      </c>
      <c r="C23" s="21">
        <f>SUM(C20:C22)</f>
        <v>2938665</v>
      </c>
      <c r="D23" s="21"/>
      <c r="E23" s="21"/>
      <c r="F23" s="21">
        <f>SUM(F21:F22)</f>
        <v>0</v>
      </c>
    </row>
    <row r="24" spans="1:9" ht="18.75" x14ac:dyDescent="0.25">
      <c r="A24" s="6"/>
      <c r="B24" s="8" t="s">
        <v>19</v>
      </c>
      <c r="C24" s="21">
        <f>C23-F23</f>
        <v>2938665</v>
      </c>
      <c r="D24" s="21"/>
      <c r="E24" s="21"/>
      <c r="F24" s="17"/>
    </row>
    <row r="25" spans="1:9" ht="18.75" x14ac:dyDescent="0.25">
      <c r="A25" s="6" t="s">
        <v>4</v>
      </c>
      <c r="B25" s="7" t="s">
        <v>17</v>
      </c>
      <c r="C25" s="21"/>
      <c r="D25" s="21"/>
      <c r="E25" s="21"/>
      <c r="F25" s="16"/>
    </row>
    <row r="26" spans="1:9" ht="37.5" x14ac:dyDescent="0.25">
      <c r="A26" s="9">
        <v>1</v>
      </c>
      <c r="B26" s="10" t="s">
        <v>154</v>
      </c>
      <c r="C26" s="22">
        <f>'Tiền bán trú 3'!C31</f>
        <v>1299844</v>
      </c>
      <c r="D26" s="22">
        <v>1</v>
      </c>
      <c r="E26" s="22" t="s">
        <v>179</v>
      </c>
      <c r="F26" s="16">
        <f>C27*80%</f>
        <v>10608000</v>
      </c>
      <c r="I26" s="35"/>
    </row>
    <row r="27" spans="1:9" ht="45" customHeight="1" x14ac:dyDescent="0.25">
      <c r="A27" s="9">
        <v>2</v>
      </c>
      <c r="B27" s="10" t="s">
        <v>157</v>
      </c>
      <c r="C27" s="22">
        <f>2652000+10608000</f>
        <v>13260000</v>
      </c>
      <c r="D27" s="22">
        <v>2</v>
      </c>
      <c r="E27" s="22" t="s">
        <v>164</v>
      </c>
      <c r="F27" s="16">
        <f>C27*20%</f>
        <v>2652000</v>
      </c>
      <c r="I27" s="35"/>
    </row>
    <row r="28" spans="1:9" ht="43.5" customHeight="1" x14ac:dyDescent="0.25">
      <c r="A28" s="9">
        <v>3</v>
      </c>
      <c r="B28" s="10" t="s">
        <v>158</v>
      </c>
      <c r="C28" s="22">
        <v>14605500</v>
      </c>
      <c r="D28" s="22">
        <v>3</v>
      </c>
      <c r="E28" s="22" t="s">
        <v>165</v>
      </c>
      <c r="F28" s="16">
        <v>10432500</v>
      </c>
      <c r="I28" s="35"/>
    </row>
    <row r="29" spans="1:9" ht="18.75" x14ac:dyDescent="0.25">
      <c r="A29" s="9"/>
      <c r="B29" s="10"/>
      <c r="C29" s="22"/>
      <c r="D29" s="22">
        <v>4</v>
      </c>
      <c r="E29" s="22"/>
      <c r="F29" s="16"/>
      <c r="I29" s="35"/>
    </row>
    <row r="30" spans="1:9" ht="18.75" x14ac:dyDescent="0.25">
      <c r="A30" s="9"/>
      <c r="B30" s="8" t="s">
        <v>6</v>
      </c>
      <c r="C30" s="39">
        <f>SUM(C26:C28)</f>
        <v>29165344</v>
      </c>
      <c r="D30" s="40"/>
      <c r="E30" s="40"/>
      <c r="F30" s="41">
        <f>SUM(F26:F29)</f>
        <v>23692500</v>
      </c>
    </row>
    <row r="31" spans="1:9" ht="18.75" x14ac:dyDescent="0.25">
      <c r="A31" s="9"/>
      <c r="B31" s="8" t="s">
        <v>19</v>
      </c>
      <c r="C31" s="51">
        <f>C30-F30</f>
        <v>5472844</v>
      </c>
      <c r="D31" s="40"/>
      <c r="E31" s="40"/>
      <c r="F31" s="42"/>
    </row>
    <row r="32" spans="1:9" ht="18.75" x14ac:dyDescent="0.25">
      <c r="A32" s="3"/>
      <c r="B32" s="3"/>
    </row>
    <row r="33" spans="1:6" ht="18.75" customHeight="1" x14ac:dyDescent="0.25">
      <c r="A33" s="84"/>
      <c r="B33" s="52"/>
      <c r="E33" s="19" t="s">
        <v>160</v>
      </c>
      <c r="F33" s="28"/>
    </row>
    <row r="34" spans="1:6" ht="18.75" customHeight="1" x14ac:dyDescent="0.25">
      <c r="A34" s="84"/>
      <c r="B34" s="52"/>
      <c r="E34" s="53" t="s">
        <v>20</v>
      </c>
      <c r="F34" s="29"/>
    </row>
    <row r="35" spans="1:6" ht="15.75" x14ac:dyDescent="0.25">
      <c r="E35" s="30" t="s">
        <v>21</v>
      </c>
    </row>
    <row r="39" spans="1:6" ht="18.75" x14ac:dyDescent="0.25">
      <c r="E39" s="53"/>
    </row>
    <row r="40" spans="1:6" ht="18.75" x14ac:dyDescent="0.25">
      <c r="E40" s="53" t="s">
        <v>90</v>
      </c>
    </row>
  </sheetData>
  <mergeCells count="5">
    <mergeCell ref="A2:F2"/>
    <mergeCell ref="A3:F3"/>
    <mergeCell ref="A10:F10"/>
    <mergeCell ref="A11:F11"/>
    <mergeCell ref="A33:A34"/>
  </mergeCells>
  <pageMargins left="0.7" right="0.2" top="0.25" bottom="0.2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Tiền bán trú T8</vt:lpstr>
      <vt:lpstr>Tiền bán trú T9</vt:lpstr>
      <vt:lpstr>Tiền bán trú T10</vt:lpstr>
      <vt:lpstr>Tiền bán trú T11</vt:lpstr>
      <vt:lpstr>Tiền bán trú T12</vt:lpstr>
      <vt:lpstr>Tiền bán trú 01</vt:lpstr>
      <vt:lpstr>Tiền bán trú 02</vt:lpstr>
      <vt:lpstr>Tiền bán trú 3</vt:lpstr>
      <vt:lpstr>Tiền bán trú 4</vt:lpstr>
      <vt:lpstr>Tiền bán trú 5</vt:lpstr>
      <vt:lpstr>Tong cong</vt:lpstr>
      <vt:lpstr>Sheet5</vt:lpstr>
      <vt:lpstr>'Tiền bán trú 01'!chuong_phuluc3_name</vt:lpstr>
      <vt:lpstr>'Tiền bán trú 02'!chuong_phuluc3_name</vt:lpstr>
      <vt:lpstr>'Tiền bán trú 3'!chuong_phuluc3_name</vt:lpstr>
      <vt:lpstr>'Tiền bán trú 4'!chuong_phuluc3_name</vt:lpstr>
      <vt:lpstr>'Tiền bán trú 5'!chuong_phuluc3_name</vt:lpstr>
      <vt:lpstr>'Tiền bán trú T10'!chuong_phuluc3_name</vt:lpstr>
      <vt:lpstr>'Tiền bán trú T11'!chuong_phuluc3_name</vt:lpstr>
      <vt:lpstr>'Tiền bán trú T12'!chuong_phuluc3_name</vt:lpstr>
      <vt:lpstr>'Tiền bán trú T8'!chuong_phuluc3_name</vt:lpstr>
      <vt:lpstr>'Tiền bán trú T9'!chuong_phuluc3_name</vt:lpstr>
      <vt:lpstr>'Tong cong'!chuong_phuluc3_name</vt:lpstr>
      <vt:lpstr>'Tiền bán trú 01'!chuong_phuluc3_name_name</vt:lpstr>
      <vt:lpstr>'Tiền bán trú 02'!chuong_phuluc3_name_name</vt:lpstr>
      <vt:lpstr>'Tiền bán trú 3'!chuong_phuluc3_name_name</vt:lpstr>
      <vt:lpstr>'Tiền bán trú 4'!chuong_phuluc3_name_name</vt:lpstr>
      <vt:lpstr>'Tiền bán trú 5'!chuong_phuluc3_name_name</vt:lpstr>
      <vt:lpstr>'Tiền bán trú T10'!chuong_phuluc3_name_name</vt:lpstr>
      <vt:lpstr>'Tiền bán trú T11'!chuong_phuluc3_name_name</vt:lpstr>
      <vt:lpstr>'Tiền bán trú T12'!chuong_phuluc3_name_name</vt:lpstr>
      <vt:lpstr>'Tiền bán trú T8'!chuong_phuluc3_name_name</vt:lpstr>
      <vt:lpstr>'Tiền bán trú T9'!chuong_phuluc3_name_name</vt:lpstr>
      <vt:lpstr>'Tong cong'!chuong_phuluc3_name_name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2018-10-09T15:31:12Z</cp:lastPrinted>
  <dcterms:created xsi:type="dcterms:W3CDTF">2017-04-09T02:02:48Z</dcterms:created>
  <dcterms:modified xsi:type="dcterms:W3CDTF">2018-10-09T15:32:05Z</dcterms:modified>
</cp:coreProperties>
</file>